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4" r:id="rId4"/>
    <sheet name="GUANGZHOU" sheetId="15" r:id="rId5"/>
    <sheet name="XIAMEN" sheetId="16" r:id="rId6"/>
    <sheet name="TIANJIN" sheetId="17" r:id="rId7"/>
  </sheets>
  <definedNames>
    <definedName name="OLE_LINK111" localSheetId="2">SHENZHEN!#REF!</definedName>
    <definedName name="OLE_LINK118" localSheetId="2">SHENZHEN!#REF!</definedName>
    <definedName name="OLE_LINK12" localSheetId="0">NINGBO!$B$378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F8" i="17"/>
  <c r="E9"/>
  <c r="F9"/>
  <c r="E10"/>
  <c r="F10"/>
  <c r="E11"/>
  <c r="F11"/>
  <c r="F16"/>
  <c r="E17"/>
  <c r="F17"/>
  <c r="E18"/>
  <c r="F18"/>
  <c r="E19"/>
  <c r="F19"/>
  <c r="F25"/>
  <c r="E26"/>
  <c r="F26"/>
  <c r="E27"/>
  <c r="F27"/>
  <c r="E28"/>
  <c r="F28"/>
  <c r="E29"/>
  <c r="F29"/>
  <c r="F34"/>
  <c r="E35"/>
  <c r="F35"/>
  <c r="E36"/>
  <c r="F36"/>
  <c r="E37"/>
  <c r="F37"/>
  <c r="F41"/>
  <c r="E42"/>
  <c r="F42"/>
  <c r="E43"/>
  <c r="F43"/>
  <c r="E44"/>
  <c r="F44"/>
  <c r="E45"/>
  <c r="F45"/>
  <c r="F49"/>
  <c r="E50"/>
  <c r="F50"/>
  <c r="E51"/>
  <c r="F51"/>
  <c r="E52"/>
  <c r="F52"/>
  <c r="F56"/>
  <c r="E57"/>
  <c r="F57"/>
  <c r="E58"/>
  <c r="F58"/>
  <c r="E59"/>
  <c r="F59"/>
  <c r="F63"/>
  <c r="E64"/>
  <c r="F64"/>
  <c r="E65"/>
  <c r="F65"/>
  <c r="E66"/>
  <c r="F66"/>
  <c r="E67"/>
  <c r="F67"/>
  <c r="F71"/>
  <c r="E72"/>
  <c r="F72"/>
  <c r="E73"/>
  <c r="F73"/>
  <c r="E74"/>
  <c r="F74"/>
  <c r="E75"/>
  <c r="F75"/>
  <c r="F79"/>
  <c r="E80"/>
  <c r="F80"/>
  <c r="E81"/>
  <c r="F81"/>
  <c r="E82"/>
  <c r="F82"/>
  <c r="F87"/>
  <c r="E88"/>
  <c r="F88"/>
  <c r="E89"/>
  <c r="F89"/>
  <c r="E90"/>
  <c r="F90"/>
  <c r="E91"/>
  <c r="F91"/>
  <c r="F96"/>
  <c r="E97"/>
  <c r="F97"/>
  <c r="E98"/>
  <c r="F98"/>
  <c r="E99"/>
  <c r="F99"/>
  <c r="F103"/>
  <c r="E104"/>
  <c r="F104"/>
  <c r="E105"/>
  <c r="F105"/>
  <c r="E106"/>
  <c r="F106"/>
  <c r="F111"/>
  <c r="E112"/>
  <c r="F112"/>
  <c r="E113"/>
  <c r="F113"/>
  <c r="E114"/>
  <c r="F114"/>
  <c r="F119"/>
  <c r="E120"/>
  <c r="F120"/>
  <c r="E121"/>
  <c r="F121"/>
  <c r="E122"/>
  <c r="F122"/>
  <c r="F126"/>
  <c r="E127"/>
  <c r="F127"/>
  <c r="E128"/>
  <c r="F128"/>
  <c r="E129"/>
  <c r="F129"/>
  <c r="F135"/>
  <c r="E136"/>
  <c r="F136"/>
  <c r="G136"/>
  <c r="E137"/>
  <c r="F137"/>
  <c r="G137"/>
  <c r="E138"/>
  <c r="F138"/>
  <c r="G138"/>
  <c r="E9" i="16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G28"/>
  <c r="E29"/>
  <c r="F29"/>
  <c r="G29"/>
  <c r="E30"/>
  <c r="F30"/>
  <c r="G30"/>
  <c r="E31"/>
  <c r="F31"/>
  <c r="G31"/>
  <c r="E39"/>
  <c r="F39"/>
  <c r="G39"/>
  <c r="E40"/>
  <c r="F40"/>
  <c r="G40"/>
  <c r="E41"/>
  <c r="F41"/>
  <c r="G41"/>
  <c r="E42"/>
  <c r="F42"/>
  <c r="G42"/>
  <c r="E48"/>
  <c r="F48"/>
  <c r="G48"/>
  <c r="E49"/>
  <c r="F49"/>
  <c r="G49"/>
  <c r="E50"/>
  <c r="F50"/>
  <c r="G50"/>
  <c r="E51"/>
  <c r="F51"/>
  <c r="G51"/>
  <c r="E57"/>
  <c r="E58"/>
  <c r="F58"/>
  <c r="G58"/>
  <c r="E59"/>
  <c r="F59"/>
  <c r="G59"/>
  <c r="E60"/>
  <c r="F60"/>
  <c r="G60"/>
  <c r="E61"/>
  <c r="F61"/>
  <c r="G61"/>
  <c r="E8" i="14" l="1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E30"/>
  <c r="G30"/>
  <c r="F31"/>
  <c r="E31"/>
  <c r="G31"/>
  <c r="F32"/>
  <c r="E32"/>
  <c r="G32"/>
  <c r="F33"/>
  <c r="E33"/>
  <c r="G33"/>
  <c r="F34"/>
  <c r="E34"/>
  <c r="G34"/>
  <c r="E38"/>
  <c r="G38"/>
  <c r="F39"/>
  <c r="E39"/>
  <c r="G39"/>
  <c r="F40"/>
  <c r="E40"/>
  <c r="G40"/>
  <c r="F41"/>
  <c r="E41"/>
  <c r="G41"/>
  <c r="F42"/>
  <c r="E42"/>
  <c r="G42"/>
  <c r="E46"/>
  <c r="G46"/>
  <c r="F47"/>
  <c r="E47"/>
  <c r="G47"/>
  <c r="F48"/>
  <c r="E48"/>
  <c r="G48"/>
  <c r="F49"/>
  <c r="E49"/>
  <c r="G49"/>
  <c r="F50"/>
  <c r="E50"/>
  <c r="G50"/>
  <c r="E54"/>
  <c r="G54"/>
  <c r="F55"/>
  <c r="E55"/>
  <c r="G55"/>
  <c r="F56"/>
  <c r="E56"/>
  <c r="G56"/>
  <c r="F57"/>
  <c r="E57"/>
  <c r="G57"/>
  <c r="F58"/>
  <c r="E58"/>
  <c r="G58"/>
  <c r="E62"/>
  <c r="G62"/>
  <c r="F63"/>
  <c r="E63"/>
  <c r="G63"/>
  <c r="F64"/>
  <c r="E64"/>
  <c r="G64"/>
  <c r="F65"/>
  <c r="E65"/>
  <c r="G65"/>
  <c r="F66"/>
  <c r="E66"/>
  <c r="G66"/>
  <c r="E69"/>
  <c r="G69"/>
  <c r="F70"/>
  <c r="E70"/>
  <c r="G70"/>
  <c r="F71"/>
  <c r="E71"/>
  <c r="G71"/>
  <c r="F72"/>
  <c r="E72"/>
  <c r="G72"/>
  <c r="F73"/>
  <c r="E73"/>
  <c r="G73"/>
  <c r="E76"/>
  <c r="G76"/>
  <c r="F77"/>
  <c r="E77"/>
  <c r="G77"/>
  <c r="F78"/>
  <c r="E78"/>
  <c r="G78"/>
  <c r="F79"/>
  <c r="E79"/>
  <c r="G79"/>
  <c r="F80"/>
  <c r="E80"/>
  <c r="G80"/>
  <c r="E84"/>
  <c r="G84"/>
  <c r="F85"/>
  <c r="E85"/>
  <c r="G85"/>
  <c r="F86"/>
  <c r="E86"/>
  <c r="G86"/>
  <c r="F87"/>
  <c r="E87"/>
  <c r="G87"/>
  <c r="F88"/>
  <c r="E88"/>
  <c r="G88"/>
  <c r="E91"/>
  <c r="G91"/>
  <c r="F92"/>
  <c r="E92"/>
  <c r="G92"/>
  <c r="F93"/>
  <c r="E93"/>
  <c r="G93"/>
  <c r="F94"/>
  <c r="E94"/>
  <c r="G94"/>
  <c r="F95"/>
  <c r="E95"/>
  <c r="G95"/>
  <c r="E98"/>
  <c r="G98"/>
  <c r="F99"/>
  <c r="E99"/>
  <c r="G99"/>
  <c r="F100"/>
  <c r="E100"/>
  <c r="G100"/>
  <c r="F101"/>
  <c r="E101"/>
  <c r="G101"/>
  <c r="F102"/>
  <c r="E102"/>
  <c r="G102"/>
  <c r="E106"/>
  <c r="G106"/>
  <c r="F107"/>
  <c r="E107"/>
  <c r="G107"/>
  <c r="F108"/>
  <c r="E108"/>
  <c r="G108"/>
  <c r="F109"/>
  <c r="E109"/>
  <c r="G109"/>
  <c r="F110"/>
  <c r="E110"/>
  <c r="G110"/>
  <c r="E114"/>
  <c r="G114"/>
  <c r="F115"/>
  <c r="E115"/>
  <c r="G115"/>
  <c r="F116"/>
  <c r="E116"/>
  <c r="G116"/>
  <c r="F117"/>
  <c r="E117"/>
  <c r="G117"/>
  <c r="F118"/>
  <c r="E118"/>
  <c r="G118"/>
  <c r="E122"/>
  <c r="G122"/>
  <c r="F123"/>
  <c r="E123"/>
  <c r="G123"/>
  <c r="F124"/>
  <c r="E124"/>
  <c r="G124"/>
  <c r="F125"/>
  <c r="E125"/>
  <c r="G125"/>
  <c r="F126"/>
  <c r="E126"/>
  <c r="G126"/>
  <c r="E129"/>
  <c r="G129"/>
  <c r="F130"/>
  <c r="E130"/>
  <c r="G130"/>
  <c r="F131"/>
  <c r="E131"/>
  <c r="G131"/>
  <c r="F132"/>
  <c r="E132"/>
  <c r="G132"/>
  <c r="F133"/>
  <c r="E133"/>
  <c r="G133"/>
  <c r="E136"/>
  <c r="G136"/>
  <c r="F137"/>
  <c r="E137"/>
  <c r="G137"/>
  <c r="F138"/>
  <c r="E138"/>
  <c r="G138"/>
  <c r="F139"/>
  <c r="E139"/>
  <c r="G139"/>
  <c r="F140"/>
  <c r="E140"/>
  <c r="G140"/>
  <c r="E144"/>
  <c r="G144"/>
  <c r="F145"/>
  <c r="E145"/>
  <c r="G145"/>
  <c r="F146"/>
  <c r="E146"/>
  <c r="G146"/>
  <c r="F147"/>
  <c r="E147"/>
  <c r="G147"/>
  <c r="F148"/>
  <c r="E148"/>
  <c r="G148"/>
  <c r="E151"/>
  <c r="G151"/>
  <c r="F152"/>
  <c r="E152"/>
  <c r="G152"/>
  <c r="F153"/>
  <c r="E153"/>
  <c r="G153"/>
  <c r="F154"/>
  <c r="E154"/>
  <c r="G154"/>
  <c r="F155"/>
  <c r="E155"/>
  <c r="G155"/>
  <c r="E159"/>
  <c r="G159"/>
  <c r="F160"/>
  <c r="E160"/>
  <c r="G160"/>
  <c r="F161"/>
  <c r="E161"/>
  <c r="G161"/>
  <c r="F162"/>
  <c r="E162"/>
  <c r="G162"/>
  <c r="F163"/>
  <c r="E163"/>
  <c r="G163"/>
  <c r="E167"/>
  <c r="G167"/>
  <c r="F168"/>
  <c r="E168"/>
  <c r="G168"/>
  <c r="F169"/>
  <c r="E169"/>
  <c r="G169"/>
  <c r="F170"/>
  <c r="E170"/>
  <c r="G170"/>
  <c r="F171"/>
  <c r="E171"/>
  <c r="G171"/>
  <c r="E175"/>
  <c r="G175"/>
  <c r="F176"/>
  <c r="E176"/>
  <c r="G176"/>
  <c r="F177"/>
  <c r="E177"/>
  <c r="G177"/>
  <c r="F178"/>
  <c r="E178"/>
  <c r="G178"/>
  <c r="F179"/>
  <c r="E179"/>
  <c r="G179"/>
  <c r="E184"/>
  <c r="G184"/>
  <c r="F185"/>
  <c r="E185"/>
  <c r="G185"/>
  <c r="F186"/>
  <c r="E186"/>
  <c r="G186"/>
  <c r="F187"/>
  <c r="E187"/>
  <c r="G187"/>
  <c r="F188"/>
  <c r="E188"/>
  <c r="G188"/>
  <c r="E192"/>
  <c r="G192"/>
  <c r="F193"/>
  <c r="E193"/>
  <c r="G193"/>
  <c r="F194"/>
  <c r="E194"/>
  <c r="G194"/>
  <c r="F195"/>
  <c r="E195"/>
  <c r="G195"/>
  <c r="F196"/>
  <c r="E196"/>
  <c r="G196"/>
  <c r="E199"/>
  <c r="G199"/>
  <c r="F200"/>
  <c r="E200"/>
  <c r="G200"/>
  <c r="F201"/>
  <c r="E201"/>
  <c r="G201"/>
  <c r="F202"/>
  <c r="E202"/>
  <c r="G202"/>
  <c r="F203"/>
  <c r="E203"/>
  <c r="G203"/>
  <c r="E207"/>
  <c r="G207"/>
  <c r="F208"/>
  <c r="E208"/>
  <c r="G208"/>
  <c r="F209"/>
  <c r="E209"/>
  <c r="G209"/>
  <c r="F210"/>
  <c r="E210"/>
  <c r="G210"/>
  <c r="F211"/>
  <c r="E211"/>
  <c r="G211"/>
  <c r="E214"/>
  <c r="G214"/>
  <c r="F215"/>
  <c r="E215"/>
  <c r="G215"/>
  <c r="F216"/>
  <c r="E216"/>
  <c r="G216"/>
  <c r="F217"/>
  <c r="E217"/>
  <c r="G217"/>
  <c r="F218"/>
  <c r="E218"/>
  <c r="G218"/>
  <c r="E222"/>
  <c r="G222"/>
  <c r="F223"/>
  <c r="E223"/>
  <c r="G223"/>
  <c r="F224"/>
  <c r="E224"/>
  <c r="G224"/>
  <c r="F225"/>
  <c r="E225"/>
  <c r="G225"/>
  <c r="F226"/>
  <c r="E226"/>
  <c r="G226"/>
  <c r="E230"/>
  <c r="G230"/>
  <c r="F231"/>
  <c r="E231"/>
  <c r="G231"/>
  <c r="F232"/>
  <c r="E232"/>
  <c r="G232"/>
  <c r="F233"/>
  <c r="E233"/>
  <c r="G233"/>
  <c r="F234"/>
  <c r="E234"/>
  <c r="G234"/>
  <c r="E238"/>
  <c r="G238"/>
  <c r="F239"/>
  <c r="E239"/>
  <c r="G239"/>
  <c r="F240"/>
  <c r="E240"/>
  <c r="G240"/>
  <c r="F241"/>
  <c r="E241"/>
  <c r="G241"/>
  <c r="F242"/>
  <c r="E242"/>
  <c r="G242"/>
  <c r="E245"/>
  <c r="G245"/>
  <c r="F246"/>
  <c r="E246"/>
  <c r="G246"/>
  <c r="F247"/>
  <c r="E247"/>
  <c r="G247"/>
  <c r="F248"/>
  <c r="E248"/>
  <c r="G248"/>
  <c r="F249"/>
  <c r="E249"/>
  <c r="G249"/>
  <c r="E252"/>
  <c r="G252"/>
  <c r="F253"/>
  <c r="E253"/>
  <c r="G253"/>
  <c r="F254"/>
  <c r="E254"/>
  <c r="G254"/>
  <c r="F255"/>
  <c r="E255"/>
  <c r="G255"/>
  <c r="F256"/>
  <c r="E256"/>
  <c r="G256"/>
  <c r="E260"/>
  <c r="G260"/>
  <c r="F261"/>
  <c r="E261"/>
  <c r="G261"/>
  <c r="F262"/>
  <c r="E262"/>
  <c r="G262"/>
  <c r="F263"/>
  <c r="E263"/>
  <c r="G263"/>
  <c r="F264"/>
  <c r="E264"/>
  <c r="G264"/>
  <c r="E267"/>
  <c r="G267"/>
  <c r="F268"/>
  <c r="E268"/>
  <c r="G268"/>
  <c r="F269"/>
  <c r="E269"/>
  <c r="G269"/>
  <c r="F270"/>
  <c r="E270"/>
  <c r="G270"/>
  <c r="F271"/>
  <c r="E271"/>
  <c r="G271"/>
  <c r="E274"/>
  <c r="G274"/>
  <c r="F275"/>
  <c r="E275"/>
  <c r="G275"/>
  <c r="F276"/>
  <c r="E276"/>
  <c r="G276"/>
  <c r="F277"/>
  <c r="E277"/>
  <c r="G277"/>
  <c r="F278"/>
  <c r="E278"/>
  <c r="G278"/>
  <c r="E282"/>
  <c r="G282"/>
  <c r="F283"/>
  <c r="E283"/>
  <c r="G283"/>
  <c r="F284"/>
  <c r="E284"/>
  <c r="G284"/>
  <c r="F285"/>
  <c r="E285"/>
  <c r="G285"/>
  <c r="F286"/>
  <c r="E286"/>
  <c r="G286"/>
  <c r="E290"/>
  <c r="G290"/>
  <c r="F291"/>
  <c r="E291"/>
  <c r="G291"/>
  <c r="F292"/>
  <c r="E292"/>
  <c r="G292"/>
  <c r="F293"/>
  <c r="E293"/>
  <c r="G293"/>
  <c r="F294"/>
  <c r="E294"/>
  <c r="G294"/>
  <c r="E298"/>
  <c r="G298"/>
  <c r="F299"/>
  <c r="E299"/>
  <c r="G299"/>
  <c r="F300"/>
  <c r="E300"/>
  <c r="G300"/>
  <c r="F301"/>
  <c r="E301"/>
  <c r="G301"/>
  <c r="F302"/>
  <c r="E302"/>
  <c r="G302"/>
  <c r="E305"/>
  <c r="G305"/>
  <c r="F306"/>
  <c r="E306"/>
  <c r="G306"/>
  <c r="F307"/>
  <c r="E307"/>
  <c r="G307"/>
  <c r="F308"/>
  <c r="E308"/>
  <c r="G308"/>
  <c r="F309"/>
  <c r="E309"/>
  <c r="G309"/>
  <c r="E313"/>
  <c r="G313"/>
  <c r="F314"/>
  <c r="E314"/>
  <c r="G314"/>
  <c r="F315"/>
  <c r="E315"/>
  <c r="G315"/>
  <c r="F316"/>
  <c r="E316"/>
  <c r="G316"/>
  <c r="F317"/>
  <c r="E317"/>
  <c r="G317"/>
  <c r="E321"/>
  <c r="G321"/>
  <c r="F322"/>
  <c r="E322"/>
  <c r="G322"/>
  <c r="F323"/>
  <c r="E323"/>
  <c r="G323"/>
  <c r="F324"/>
  <c r="E324"/>
  <c r="G324"/>
  <c r="F325"/>
  <c r="E325"/>
  <c r="G325"/>
  <c r="E328"/>
  <c r="G328"/>
  <c r="F329"/>
  <c r="E329"/>
  <c r="G329"/>
  <c r="F330"/>
  <c r="E330"/>
  <c r="G330"/>
  <c r="F331"/>
  <c r="E331"/>
  <c r="G331"/>
  <c r="F332"/>
  <c r="E332"/>
  <c r="G332"/>
  <c r="E336"/>
  <c r="G336"/>
  <c r="F337"/>
  <c r="E337"/>
  <c r="G337"/>
  <c r="F338"/>
  <c r="E338"/>
  <c r="G338"/>
  <c r="F339"/>
  <c r="E339"/>
  <c r="G339"/>
  <c r="F340"/>
  <c r="E340"/>
  <c r="G340"/>
  <c r="E344"/>
  <c r="G344"/>
  <c r="F345"/>
  <c r="E345"/>
  <c r="G345"/>
  <c r="F346"/>
  <c r="E346"/>
  <c r="G346"/>
  <c r="F347"/>
  <c r="E347"/>
  <c r="G347"/>
  <c r="F348"/>
  <c r="E348"/>
  <c r="G348"/>
  <c r="E351"/>
  <c r="G351"/>
  <c r="F352"/>
  <c r="E352"/>
  <c r="G352"/>
  <c r="F353"/>
  <c r="E353"/>
  <c r="G353"/>
  <c r="F354"/>
  <c r="E354"/>
  <c r="G354"/>
  <c r="F355"/>
  <c r="E355"/>
  <c r="G355"/>
  <c r="E359"/>
  <c r="G359"/>
  <c r="F360"/>
  <c r="E360"/>
  <c r="G360"/>
  <c r="F361"/>
  <c r="E361"/>
  <c r="G361"/>
  <c r="F362"/>
  <c r="E362"/>
  <c r="G362"/>
  <c r="F363"/>
  <c r="E363"/>
  <c r="G363"/>
  <c r="E367"/>
  <c r="G367"/>
  <c r="F368"/>
  <c r="E368"/>
  <c r="G368"/>
  <c r="F369"/>
  <c r="E369"/>
  <c r="G369"/>
  <c r="F370"/>
  <c r="E370"/>
  <c r="G370"/>
  <c r="F371"/>
  <c r="E371"/>
  <c r="G371"/>
  <c r="E374"/>
  <c r="G374"/>
  <c r="F375"/>
  <c r="E375"/>
  <c r="G375"/>
  <c r="F376"/>
  <c r="E376"/>
  <c r="G376"/>
  <c r="F377"/>
  <c r="E377"/>
  <c r="G377"/>
  <c r="F378"/>
  <c r="E378"/>
  <c r="G378"/>
  <c r="E382"/>
  <c r="G382"/>
  <c r="F383"/>
  <c r="E383"/>
  <c r="G383"/>
  <c r="F384"/>
  <c r="E384"/>
  <c r="G384"/>
  <c r="F385"/>
  <c r="E385"/>
  <c r="G385"/>
  <c r="F386"/>
  <c r="E386"/>
  <c r="G386"/>
  <c r="E389"/>
  <c r="G389"/>
  <c r="F390"/>
  <c r="E390"/>
  <c r="G390"/>
  <c r="F391"/>
  <c r="E391"/>
  <c r="G391"/>
  <c r="F392"/>
  <c r="E392"/>
  <c r="G392"/>
  <c r="F393"/>
  <c r="E393"/>
  <c r="G393"/>
  <c r="E397"/>
  <c r="G397"/>
  <c r="F398"/>
  <c r="E398"/>
  <c r="G398"/>
  <c r="F399"/>
  <c r="E399"/>
  <c r="G399"/>
  <c r="F400"/>
  <c r="E400"/>
  <c r="G400"/>
  <c r="F401"/>
  <c r="E401"/>
  <c r="G401"/>
  <c r="E405"/>
  <c r="G405"/>
  <c r="F406"/>
  <c r="E406"/>
  <c r="G406"/>
  <c r="F407"/>
  <c r="E407"/>
  <c r="G407"/>
  <c r="F408"/>
  <c r="E408"/>
  <c r="G408"/>
  <c r="F409"/>
  <c r="E409"/>
  <c r="G409"/>
  <c r="E412"/>
  <c r="G412"/>
  <c r="F413"/>
  <c r="E413"/>
  <c r="G413"/>
  <c r="F414"/>
  <c r="E414"/>
  <c r="G414"/>
  <c r="F415"/>
  <c r="E415"/>
  <c r="G415"/>
  <c r="F416"/>
  <c r="E416"/>
  <c r="G416"/>
  <c r="E419"/>
  <c r="G419"/>
  <c r="F420"/>
  <c r="E420"/>
  <c r="G420"/>
  <c r="F421"/>
  <c r="E421"/>
  <c r="G421"/>
  <c r="F422"/>
  <c r="E422"/>
  <c r="G422"/>
  <c r="F423"/>
  <c r="E423"/>
  <c r="G423"/>
  <c r="E426"/>
  <c r="G426"/>
  <c r="F427"/>
  <c r="E427"/>
  <c r="G427"/>
  <c r="F428"/>
  <c r="E428"/>
  <c r="G428"/>
  <c r="F429"/>
  <c r="E429"/>
  <c r="G429"/>
  <c r="F430"/>
  <c r="E430"/>
  <c r="G430"/>
  <c r="E434"/>
  <c r="G434"/>
  <c r="F435"/>
  <c r="E435"/>
  <c r="G435"/>
  <c r="F436"/>
  <c r="E436"/>
  <c r="G436"/>
  <c r="F437"/>
  <c r="E437"/>
  <c r="G437"/>
  <c r="F438"/>
  <c r="E438"/>
  <c r="G438"/>
  <c r="E441"/>
  <c r="G441"/>
  <c r="F442"/>
  <c r="E442"/>
  <c r="G442"/>
  <c r="F443"/>
  <c r="E443"/>
  <c r="G443"/>
  <c r="F444"/>
  <c r="E444"/>
  <c r="G444"/>
  <c r="F445"/>
  <c r="E445"/>
  <c r="G445"/>
  <c r="E448"/>
  <c r="G448"/>
  <c r="F449"/>
  <c r="E449"/>
  <c r="G449"/>
  <c r="F450"/>
  <c r="E450"/>
  <c r="G450"/>
  <c r="F451"/>
  <c r="E451"/>
  <c r="G451"/>
  <c r="F452"/>
  <c r="E452"/>
  <c r="G452"/>
  <c r="E455"/>
  <c r="G455"/>
  <c r="F456"/>
  <c r="E456"/>
  <c r="G456"/>
  <c r="F457"/>
  <c r="E457"/>
  <c r="G457"/>
  <c r="F458"/>
  <c r="E458"/>
  <c r="G458"/>
  <c r="F459"/>
  <c r="E459"/>
  <c r="G459"/>
  <c r="E464"/>
  <c r="G464"/>
  <c r="F465"/>
  <c r="E465"/>
  <c r="G465"/>
  <c r="F466"/>
  <c r="E466"/>
  <c r="G466"/>
  <c r="F467"/>
  <c r="E467"/>
  <c r="G467"/>
  <c r="F468"/>
  <c r="E468"/>
  <c r="G468"/>
  <c r="E471"/>
  <c r="G471"/>
  <c r="F472"/>
  <c r="E472"/>
  <c r="G472"/>
  <c r="F473"/>
  <c r="E473"/>
  <c r="G473"/>
  <c r="F474"/>
  <c r="E474"/>
  <c r="G474"/>
  <c r="E478"/>
  <c r="G478"/>
  <c r="F479"/>
  <c r="E479"/>
  <c r="G479"/>
  <c r="F480"/>
  <c r="E480"/>
  <c r="G480"/>
  <c r="F481"/>
  <c r="E481"/>
  <c r="G481"/>
  <c r="F482"/>
  <c r="E482"/>
  <c r="G482"/>
  <c r="E486"/>
  <c r="G486"/>
  <c r="F487"/>
  <c r="E487"/>
  <c r="G487"/>
  <c r="F488"/>
  <c r="E488"/>
  <c r="G488"/>
  <c r="F489"/>
  <c r="E489"/>
  <c r="G489"/>
  <c r="F490"/>
  <c r="E490"/>
  <c r="G490"/>
  <c r="E494"/>
  <c r="G494"/>
  <c r="F495"/>
  <c r="E495"/>
  <c r="G495"/>
  <c r="F496"/>
  <c r="E496"/>
  <c r="G496"/>
  <c r="F497"/>
  <c r="E497"/>
  <c r="G497"/>
  <c r="F498"/>
  <c r="E498"/>
  <c r="G498"/>
  <c r="E501"/>
  <c r="G501"/>
  <c r="F502"/>
  <c r="E502"/>
  <c r="G502"/>
  <c r="F503"/>
  <c r="E503"/>
  <c r="G503"/>
  <c r="F504"/>
  <c r="E504"/>
  <c r="G504"/>
  <c r="F505"/>
  <c r="E505"/>
  <c r="G505"/>
  <c r="E509"/>
  <c r="G509"/>
  <c r="F510"/>
  <c r="E510"/>
  <c r="G510"/>
  <c r="F511"/>
  <c r="E511"/>
  <c r="G511"/>
  <c r="F512"/>
  <c r="E512"/>
  <c r="G512"/>
  <c r="F513"/>
  <c r="E513"/>
  <c r="G513"/>
  <c r="E517"/>
  <c r="G517"/>
  <c r="F518"/>
  <c r="E518"/>
  <c r="G518"/>
  <c r="F519"/>
  <c r="E519"/>
  <c r="G519"/>
  <c r="F520"/>
  <c r="E520"/>
  <c r="G520"/>
  <c r="F521"/>
  <c r="E521"/>
  <c r="G521"/>
  <c r="E525"/>
  <c r="G525"/>
  <c r="F526"/>
  <c r="E526"/>
  <c r="G526"/>
  <c r="F527"/>
  <c r="E527"/>
  <c r="G527"/>
  <c r="F528"/>
  <c r="E528"/>
  <c r="G528"/>
  <c r="F529"/>
  <c r="E529"/>
  <c r="G529"/>
  <c r="E533"/>
  <c r="G533"/>
  <c r="F534"/>
  <c r="E534"/>
  <c r="G534"/>
  <c r="F535"/>
  <c r="E535"/>
  <c r="G535"/>
  <c r="F536"/>
  <c r="E536"/>
  <c r="G536"/>
  <c r="F537"/>
  <c r="E537"/>
  <c r="G537"/>
  <c r="E541"/>
  <c r="G541"/>
  <c r="F542"/>
  <c r="E542"/>
  <c r="G542"/>
  <c r="F543"/>
  <c r="E543"/>
  <c r="G543"/>
  <c r="F544"/>
  <c r="E544"/>
  <c r="G544"/>
  <c r="F545"/>
  <c r="E545"/>
  <c r="G545"/>
  <c r="E549"/>
  <c r="G549"/>
  <c r="F550"/>
  <c r="E550"/>
  <c r="G550"/>
  <c r="F551"/>
  <c r="E551"/>
  <c r="G551"/>
  <c r="F552"/>
  <c r="E552"/>
  <c r="G552"/>
  <c r="F553"/>
  <c r="E553"/>
  <c r="G553"/>
  <c r="E557"/>
  <c r="G557"/>
  <c r="F558"/>
  <c r="E558"/>
  <c r="G558"/>
  <c r="F559"/>
  <c r="E559"/>
  <c r="G559"/>
  <c r="F560"/>
  <c r="E560"/>
  <c r="G560"/>
  <c r="F561"/>
  <c r="E561"/>
  <c r="G561"/>
  <c r="E566"/>
  <c r="G566"/>
  <c r="F567"/>
  <c r="E567"/>
  <c r="G567"/>
  <c r="F568"/>
  <c r="E568"/>
  <c r="G568"/>
  <c r="F569"/>
  <c r="E569"/>
  <c r="G569"/>
  <c r="F570"/>
  <c r="E570"/>
  <c r="G570"/>
  <c r="E574"/>
  <c r="G574"/>
  <c r="F575"/>
  <c r="E575"/>
  <c r="G575"/>
  <c r="F576"/>
  <c r="E576"/>
  <c r="G576"/>
  <c r="F577"/>
  <c r="E577"/>
  <c r="G577"/>
  <c r="F578"/>
  <c r="E578"/>
  <c r="G578"/>
  <c r="E582"/>
  <c r="G582"/>
  <c r="F583"/>
  <c r="E583"/>
  <c r="G583"/>
  <c r="F584"/>
  <c r="E584"/>
  <c r="G584"/>
  <c r="F585"/>
  <c r="E585"/>
  <c r="G585"/>
  <c r="F586"/>
  <c r="E586"/>
  <c r="G586"/>
  <c r="E589"/>
  <c r="G589"/>
  <c r="F590"/>
  <c r="E590"/>
  <c r="G590"/>
  <c r="F591"/>
  <c r="E591"/>
  <c r="G591"/>
  <c r="F592"/>
  <c r="E592"/>
  <c r="G592"/>
  <c r="F593"/>
  <c r="E593"/>
  <c r="G593"/>
  <c r="E596"/>
  <c r="G596"/>
  <c r="F597"/>
  <c r="E597"/>
  <c r="G597"/>
  <c r="F598"/>
  <c r="E598"/>
  <c r="G598"/>
  <c r="F599"/>
  <c r="E599"/>
  <c r="G599"/>
  <c r="F600"/>
  <c r="E600"/>
  <c r="G600"/>
  <c r="E604"/>
  <c r="G604"/>
  <c r="F605"/>
  <c r="E605"/>
  <c r="G605"/>
  <c r="F606"/>
  <c r="E606"/>
  <c r="G606"/>
  <c r="F607"/>
  <c r="E607"/>
  <c r="G607"/>
  <c r="F608"/>
  <c r="E608"/>
  <c r="G608"/>
  <c r="E612"/>
  <c r="G612"/>
  <c r="F613"/>
  <c r="E613"/>
  <c r="G613"/>
  <c r="F614"/>
  <c r="E614"/>
  <c r="G614"/>
  <c r="F615"/>
  <c r="E615"/>
  <c r="G615"/>
  <c r="F616"/>
  <c r="E616"/>
  <c r="G616"/>
  <c r="E619"/>
  <c r="G619"/>
  <c r="F620"/>
  <c r="E620"/>
  <c r="G620"/>
  <c r="F621"/>
  <c r="E621"/>
  <c r="G621"/>
  <c r="F622"/>
  <c r="E622"/>
  <c r="G622"/>
  <c r="F623"/>
  <c r="E623"/>
  <c r="G623"/>
  <c r="E627"/>
  <c r="G627"/>
  <c r="F628"/>
  <c r="E628"/>
  <c r="G628"/>
  <c r="F629"/>
  <c r="E629"/>
  <c r="G629"/>
  <c r="F630"/>
  <c r="E630"/>
  <c r="G630"/>
  <c r="F631"/>
  <c r="E631"/>
  <c r="G631"/>
  <c r="E635"/>
  <c r="G635"/>
  <c r="F636"/>
  <c r="E636"/>
  <c r="G636"/>
  <c r="F637"/>
  <c r="E637"/>
  <c r="G637"/>
  <c r="F638"/>
  <c r="E638"/>
  <c r="G638"/>
  <c r="F639"/>
  <c r="E639"/>
  <c r="G639"/>
  <c r="E643"/>
  <c r="G643"/>
  <c r="F644"/>
  <c r="E644"/>
  <c r="G644"/>
  <c r="F645"/>
  <c r="E645"/>
  <c r="G645"/>
  <c r="F646"/>
  <c r="E646"/>
  <c r="G646"/>
  <c r="F647"/>
  <c r="E647"/>
  <c r="G647"/>
  <c r="E651"/>
  <c r="G651"/>
  <c r="F652"/>
  <c r="E652"/>
  <c r="G652"/>
  <c r="F653"/>
  <c r="E653"/>
  <c r="G653"/>
  <c r="F654"/>
  <c r="E654"/>
  <c r="G654"/>
  <c r="F655"/>
  <c r="E655"/>
  <c r="G655"/>
  <c r="E659"/>
  <c r="G659"/>
  <c r="F660"/>
  <c r="E660"/>
  <c r="G660"/>
  <c r="F661"/>
  <c r="E661"/>
  <c r="G661"/>
  <c r="F662"/>
  <c r="E662"/>
  <c r="G662"/>
  <c r="E666"/>
  <c r="G666"/>
  <c r="F667"/>
  <c r="E667"/>
  <c r="G667"/>
  <c r="F668"/>
  <c r="E668"/>
  <c r="G668"/>
  <c r="F669"/>
  <c r="E669"/>
  <c r="G669"/>
  <c r="E673"/>
  <c r="G673"/>
  <c r="F674"/>
  <c r="E674"/>
  <c r="G674"/>
  <c r="F675"/>
  <c r="E675"/>
  <c r="G675"/>
  <c r="F676"/>
  <c r="E676"/>
  <c r="G676"/>
  <c r="F677"/>
  <c r="E677"/>
  <c r="G677"/>
  <c r="E680"/>
  <c r="G680"/>
  <c r="F681"/>
  <c r="E681"/>
  <c r="G681"/>
  <c r="F682"/>
  <c r="E682"/>
  <c r="G682"/>
  <c r="F683"/>
  <c r="E683"/>
  <c r="G683"/>
  <c r="F684"/>
  <c r="E684"/>
  <c r="G684"/>
  <c r="E687"/>
  <c r="G687"/>
  <c r="F688"/>
  <c r="E688"/>
  <c r="G688"/>
  <c r="F689"/>
  <c r="E689"/>
  <c r="G689"/>
  <c r="F690"/>
  <c r="E690"/>
  <c r="G690"/>
  <c r="F691"/>
  <c r="E691"/>
  <c r="G691"/>
  <c r="E695"/>
  <c r="G695"/>
  <c r="F696"/>
  <c r="E696"/>
  <c r="G696"/>
  <c r="F697"/>
  <c r="E697"/>
  <c r="G697"/>
  <c r="F698"/>
  <c r="E698"/>
  <c r="G698"/>
  <c r="F699"/>
  <c r="E699"/>
  <c r="G699"/>
  <c r="E703"/>
  <c r="G703"/>
  <c r="F704"/>
  <c r="E704"/>
  <c r="G704"/>
  <c r="F705"/>
  <c r="E705"/>
  <c r="G705"/>
  <c r="F706"/>
  <c r="E706"/>
  <c r="G706"/>
  <c r="F707"/>
  <c r="E707"/>
  <c r="G707"/>
  <c r="E711"/>
  <c r="G711"/>
  <c r="F712"/>
  <c r="E712"/>
  <c r="G712"/>
  <c r="F713"/>
  <c r="E713"/>
  <c r="G713"/>
  <c r="F714"/>
  <c r="E714"/>
  <c r="G714"/>
  <c r="F715"/>
  <c r="E715"/>
  <c r="G715"/>
  <c r="E719"/>
  <c r="G719"/>
  <c r="F720"/>
  <c r="E720"/>
  <c r="G720"/>
  <c r="F721"/>
  <c r="E721"/>
  <c r="G721"/>
  <c r="F722"/>
  <c r="E722"/>
  <c r="G722"/>
  <c r="F723"/>
  <c r="E723"/>
  <c r="G723"/>
  <c r="E727"/>
  <c r="G727"/>
  <c r="F728"/>
  <c r="E728"/>
  <c r="G728"/>
  <c r="F729"/>
  <c r="E729"/>
  <c r="G729"/>
  <c r="F730"/>
  <c r="E730"/>
  <c r="G730"/>
  <c r="F731"/>
  <c r="E731"/>
  <c r="G731"/>
  <c r="E735"/>
  <c r="G735"/>
  <c r="F736"/>
  <c r="E736"/>
  <c r="G736"/>
  <c r="F737"/>
  <c r="E737"/>
  <c r="G737"/>
  <c r="F738"/>
  <c r="E738"/>
  <c r="G738"/>
  <c r="F739"/>
  <c r="E739"/>
  <c r="G739"/>
  <c r="E743"/>
  <c r="G743"/>
  <c r="F744"/>
  <c r="E744"/>
  <c r="G744"/>
  <c r="F745"/>
  <c r="E745"/>
  <c r="G745"/>
  <c r="F746"/>
  <c r="E746"/>
  <c r="G746"/>
  <c r="F747"/>
  <c r="E747"/>
  <c r="G747"/>
  <c r="E752"/>
  <c r="G752"/>
  <c r="F753"/>
  <c r="E753"/>
  <c r="G753"/>
  <c r="F754"/>
  <c r="E754"/>
  <c r="G754"/>
  <c r="F755"/>
  <c r="E755"/>
  <c r="G755"/>
  <c r="F756"/>
  <c r="E756"/>
  <c r="G756"/>
  <c r="E760"/>
  <c r="G760"/>
  <c r="F761"/>
  <c r="E761"/>
  <c r="G761"/>
  <c r="F762"/>
  <c r="E762"/>
  <c r="G762"/>
  <c r="F763"/>
  <c r="E763"/>
  <c r="G763"/>
  <c r="F764"/>
  <c r="E764"/>
  <c r="G764"/>
  <c r="E768"/>
  <c r="G768"/>
  <c r="F769"/>
  <c r="E769"/>
  <c r="G769"/>
  <c r="F770"/>
  <c r="E770"/>
  <c r="G770"/>
  <c r="F771"/>
  <c r="E771"/>
  <c r="G771"/>
  <c r="F772"/>
  <c r="E772"/>
  <c r="G772"/>
  <c r="F773"/>
  <c r="E773"/>
  <c r="G773"/>
  <c r="F774"/>
  <c r="E774"/>
  <c r="G774"/>
  <c r="F775"/>
  <c r="E775"/>
  <c r="G775"/>
  <c r="F776"/>
  <c r="E776"/>
  <c r="G776"/>
  <c r="E43" i="12"/>
  <c r="F43"/>
  <c r="G43"/>
  <c r="E44"/>
  <c r="F44"/>
  <c r="G44"/>
  <c r="E45"/>
  <c r="F45"/>
  <c r="G45"/>
  <c r="E46"/>
  <c r="F46"/>
  <c r="G46"/>
  <c r="E94"/>
  <c r="F94"/>
  <c r="G94"/>
  <c r="E95"/>
  <c r="F95"/>
  <c r="G95"/>
  <c r="E96"/>
  <c r="F96"/>
  <c r="G96"/>
  <c r="E97"/>
  <c r="F97"/>
  <c r="G97"/>
  <c r="E119"/>
  <c r="F119"/>
  <c r="G119"/>
  <c r="E120"/>
  <c r="F120"/>
  <c r="G120"/>
  <c r="E121"/>
  <c r="F121"/>
  <c r="G121"/>
  <c r="E135"/>
  <c r="F135"/>
  <c r="G135"/>
  <c r="E136"/>
  <c r="F136"/>
  <c r="G136"/>
  <c r="E137"/>
  <c r="F137"/>
  <c r="G137"/>
  <c r="E150"/>
  <c r="F150"/>
  <c r="G150"/>
  <c r="E151"/>
  <c r="F151"/>
  <c r="G151"/>
  <c r="E152"/>
  <c r="F152"/>
  <c r="G152"/>
  <c r="E153"/>
  <c r="F153"/>
  <c r="G153"/>
  <c r="E211"/>
  <c r="F211"/>
  <c r="G211"/>
  <c r="E212"/>
  <c r="F212"/>
  <c r="G212"/>
  <c r="E213"/>
  <c r="F213"/>
  <c r="G213"/>
  <c r="E214"/>
  <c r="F214"/>
  <c r="G214"/>
  <c r="E411"/>
  <c r="F411"/>
  <c r="G411"/>
  <c r="E412"/>
  <c r="F412"/>
  <c r="G412"/>
  <c r="E413"/>
  <c r="F413"/>
  <c r="G413"/>
  <c r="E414"/>
  <c r="F414"/>
  <c r="G414"/>
  <c r="E8" i="11" l="1"/>
  <c r="G8"/>
  <c r="E9"/>
  <c r="F9"/>
  <c r="G9"/>
  <c r="E10"/>
  <c r="F10"/>
  <c r="G10"/>
  <c r="E11"/>
  <c r="F11"/>
  <c r="G11"/>
  <c r="E12"/>
  <c r="F12"/>
  <c r="G12"/>
  <c r="E16"/>
  <c r="G16"/>
  <c r="F17"/>
  <c r="E17"/>
  <c r="G17"/>
  <c r="F18"/>
  <c r="E18"/>
  <c r="G18"/>
  <c r="F19"/>
  <c r="E19"/>
  <c r="G19"/>
  <c r="F20"/>
  <c r="E20"/>
  <c r="G20"/>
  <c r="E24"/>
  <c r="G24"/>
  <c r="E25"/>
  <c r="F25"/>
  <c r="G25"/>
  <c r="E26"/>
  <c r="F26"/>
  <c r="G26"/>
  <c r="E27"/>
  <c r="F27"/>
  <c r="G27"/>
  <c r="E28"/>
  <c r="F28"/>
  <c r="G28"/>
  <c r="E33"/>
  <c r="G33"/>
  <c r="E34"/>
  <c r="F34"/>
  <c r="G34"/>
  <c r="E35"/>
  <c r="F35"/>
  <c r="G35"/>
  <c r="E36"/>
  <c r="F36"/>
  <c r="G36"/>
  <c r="E37"/>
  <c r="F37"/>
  <c r="G37"/>
  <c r="E42"/>
  <c r="G42"/>
  <c r="E43"/>
  <c r="F43"/>
  <c r="G43"/>
  <c r="E44"/>
  <c r="F44"/>
  <c r="G44"/>
  <c r="E45"/>
  <c r="F45"/>
  <c r="G45"/>
  <c r="E46"/>
  <c r="F46"/>
  <c r="G46"/>
  <c r="E51"/>
  <c r="G51"/>
  <c r="F52"/>
  <c r="E52"/>
  <c r="G52"/>
  <c r="F53"/>
  <c r="E53"/>
  <c r="G53"/>
  <c r="F54"/>
  <c r="E54"/>
  <c r="G54"/>
  <c r="F55"/>
  <c r="E55"/>
  <c r="G55"/>
  <c r="E60"/>
  <c r="G60"/>
  <c r="E61"/>
  <c r="F61"/>
  <c r="G61"/>
  <c r="E62"/>
  <c r="F62"/>
  <c r="G62"/>
  <c r="E63"/>
  <c r="F63"/>
  <c r="G63"/>
  <c r="E64"/>
  <c r="F64"/>
  <c r="G64"/>
  <c r="E68"/>
  <c r="G68"/>
  <c r="E69"/>
  <c r="F69"/>
  <c r="G69"/>
  <c r="E70"/>
  <c r="F70"/>
  <c r="G70"/>
  <c r="E71"/>
  <c r="F71"/>
  <c r="G71"/>
  <c r="E72"/>
  <c r="F72"/>
  <c r="G72"/>
  <c r="E77"/>
  <c r="G77"/>
  <c r="E78"/>
  <c r="F78"/>
  <c r="G78"/>
  <c r="E79"/>
  <c r="F79"/>
  <c r="G79"/>
  <c r="E80"/>
  <c r="F80"/>
  <c r="G80"/>
  <c r="E81"/>
  <c r="F81"/>
  <c r="G81"/>
  <c r="E87"/>
  <c r="G87"/>
  <c r="E88"/>
  <c r="F88"/>
  <c r="G88"/>
  <c r="E89"/>
  <c r="F89"/>
  <c r="G89"/>
  <c r="E90"/>
  <c r="F90"/>
  <c r="G90"/>
  <c r="E91"/>
  <c r="F91"/>
  <c r="G91"/>
  <c r="E96"/>
  <c r="G96"/>
  <c r="E97"/>
  <c r="F97"/>
  <c r="G97"/>
  <c r="E98"/>
  <c r="F98"/>
  <c r="G98"/>
  <c r="E99"/>
  <c r="F99"/>
  <c r="G99"/>
  <c r="E100"/>
  <c r="F100"/>
  <c r="G100"/>
  <c r="E104"/>
  <c r="G104"/>
  <c r="E105"/>
  <c r="F105"/>
  <c r="G105"/>
  <c r="E106"/>
  <c r="F106"/>
  <c r="G106"/>
  <c r="E107"/>
  <c r="F107"/>
  <c r="G107"/>
  <c r="E108"/>
  <c r="F108"/>
  <c r="G108"/>
  <c r="E113"/>
  <c r="G113"/>
  <c r="E114"/>
  <c r="F114"/>
  <c r="G114"/>
  <c r="E115"/>
  <c r="F115"/>
  <c r="G115"/>
  <c r="E116"/>
  <c r="F116"/>
  <c r="G116"/>
  <c r="E117"/>
  <c r="F117"/>
  <c r="G117"/>
  <c r="E122"/>
  <c r="G122"/>
  <c r="E123"/>
  <c r="F123"/>
  <c r="G123"/>
  <c r="E124"/>
  <c r="F124"/>
  <c r="G124"/>
  <c r="E125"/>
  <c r="F125"/>
  <c r="G125"/>
  <c r="E126"/>
  <c r="F126"/>
  <c r="G126"/>
  <c r="E131"/>
  <c r="G131"/>
  <c r="E132"/>
  <c r="G132"/>
  <c r="F133"/>
  <c r="E133"/>
  <c r="G133"/>
  <c r="F134"/>
  <c r="E134"/>
  <c r="G134"/>
  <c r="F135"/>
  <c r="E135"/>
  <c r="G135"/>
  <c r="E140"/>
  <c r="G140"/>
  <c r="E141"/>
  <c r="F141"/>
  <c r="G141"/>
  <c r="E142"/>
  <c r="F142"/>
  <c r="G142"/>
  <c r="E143"/>
  <c r="F143"/>
  <c r="G143"/>
  <c r="E144"/>
  <c r="F144"/>
  <c r="G144"/>
  <c r="E149"/>
  <c r="G149"/>
  <c r="E150"/>
  <c r="F150"/>
  <c r="G150"/>
  <c r="E151"/>
  <c r="F151"/>
  <c r="G151"/>
  <c r="E152"/>
  <c r="F152"/>
  <c r="G152"/>
  <c r="E153"/>
  <c r="F153"/>
  <c r="G153"/>
  <c r="E158"/>
  <c r="G158"/>
  <c r="E159"/>
  <c r="G159"/>
  <c r="F160"/>
  <c r="E160"/>
  <c r="G160"/>
  <c r="F161"/>
  <c r="E161"/>
  <c r="G161"/>
  <c r="F162"/>
  <c r="E162"/>
  <c r="G162"/>
  <c r="E168"/>
  <c r="G168"/>
  <c r="E169"/>
  <c r="G169"/>
  <c r="E170"/>
  <c r="F170"/>
  <c r="G170"/>
  <c r="E171"/>
  <c r="F171"/>
  <c r="G171"/>
  <c r="E172"/>
  <c r="F172"/>
  <c r="G172"/>
  <c r="E177"/>
  <c r="G177"/>
  <c r="E178"/>
  <c r="F178"/>
  <c r="G178"/>
  <c r="E179"/>
  <c r="F179"/>
  <c r="G179"/>
  <c r="E180"/>
  <c r="F180"/>
  <c r="G180"/>
  <c r="E181"/>
  <c r="F181"/>
  <c r="G181"/>
  <c r="E186"/>
  <c r="G186"/>
  <c r="E187"/>
  <c r="G187"/>
  <c r="E188"/>
  <c r="F188"/>
  <c r="G188"/>
  <c r="E189"/>
  <c r="F189"/>
  <c r="G189"/>
  <c r="E190"/>
  <c r="F190"/>
  <c r="G190"/>
  <c r="E195"/>
  <c r="G195"/>
  <c r="E196"/>
  <c r="F196"/>
  <c r="G196"/>
  <c r="E197"/>
  <c r="F197"/>
  <c r="G197"/>
  <c r="E198"/>
  <c r="F198"/>
  <c r="G198"/>
  <c r="E199"/>
  <c r="F199"/>
  <c r="G199"/>
  <c r="E204"/>
  <c r="G204"/>
  <c r="E205"/>
  <c r="F205"/>
  <c r="G205"/>
  <c r="E206"/>
  <c r="F206"/>
  <c r="G206"/>
  <c r="E207"/>
  <c r="F207"/>
  <c r="G207"/>
  <c r="E208"/>
  <c r="F208"/>
  <c r="G208"/>
  <c r="E213"/>
  <c r="G213"/>
  <c r="E214"/>
  <c r="F214"/>
  <c r="G214"/>
  <c r="E215"/>
  <c r="F215"/>
  <c r="G215"/>
  <c r="E216"/>
  <c r="F216"/>
  <c r="G216"/>
  <c r="E217"/>
  <c r="F217"/>
  <c r="G217"/>
  <c r="E222"/>
  <c r="G222"/>
  <c r="E223"/>
  <c r="F223"/>
  <c r="G223"/>
  <c r="E224"/>
  <c r="F224"/>
  <c r="G224"/>
  <c r="E225"/>
  <c r="F225"/>
  <c r="G225"/>
  <c r="E226"/>
  <c r="F226"/>
  <c r="G226"/>
  <c r="E231"/>
  <c r="G231"/>
  <c r="E232"/>
  <c r="F232"/>
  <c r="G232"/>
  <c r="E233"/>
  <c r="F233"/>
  <c r="G233"/>
  <c r="E234"/>
  <c r="F234"/>
  <c r="G234"/>
  <c r="E235"/>
  <c r="F235"/>
  <c r="G235"/>
  <c r="E240"/>
  <c r="G240"/>
  <c r="E241"/>
  <c r="F241"/>
  <c r="G241"/>
  <c r="E242"/>
  <c r="F242"/>
  <c r="G242"/>
  <c r="E243"/>
  <c r="F243"/>
  <c r="G243"/>
  <c r="E244"/>
  <c r="F244"/>
  <c r="G244"/>
  <c r="E249"/>
  <c r="G249"/>
  <c r="E250"/>
  <c r="F250"/>
  <c r="G250"/>
  <c r="E251"/>
  <c r="F251"/>
  <c r="G251"/>
  <c r="E252"/>
  <c r="F252"/>
  <c r="G252"/>
  <c r="E253"/>
  <c r="F253"/>
  <c r="G253"/>
  <c r="E258"/>
  <c r="G258"/>
  <c r="E259"/>
  <c r="F259"/>
  <c r="G259"/>
  <c r="E260"/>
  <c r="F260"/>
  <c r="G260"/>
  <c r="E261"/>
  <c r="F261"/>
  <c r="G261"/>
  <c r="E262"/>
  <c r="F262"/>
  <c r="G262"/>
  <c r="E267"/>
  <c r="G267"/>
  <c r="E268"/>
  <c r="F268"/>
  <c r="G268"/>
  <c r="E269"/>
  <c r="F269"/>
  <c r="G269"/>
  <c r="E270"/>
  <c r="F270"/>
  <c r="G270"/>
  <c r="E271"/>
  <c r="F271"/>
  <c r="G271"/>
  <c r="E276"/>
  <c r="G276"/>
  <c r="E277"/>
  <c r="G277"/>
  <c r="E278"/>
  <c r="F278"/>
  <c r="G278"/>
  <c r="E279"/>
  <c r="F279"/>
  <c r="G279"/>
  <c r="E280"/>
  <c r="F280"/>
  <c r="G280"/>
  <c r="G286"/>
  <c r="E287"/>
  <c r="F287"/>
  <c r="G287"/>
  <c r="E288"/>
  <c r="F288"/>
  <c r="G288"/>
  <c r="E289"/>
  <c r="F289"/>
  <c r="G289"/>
  <c r="E294"/>
  <c r="G294"/>
  <c r="E295"/>
  <c r="F295"/>
  <c r="G295"/>
  <c r="E296"/>
  <c r="F296"/>
  <c r="G296"/>
  <c r="E297"/>
  <c r="F297"/>
  <c r="G297"/>
  <c r="E298"/>
  <c r="F298"/>
  <c r="G298"/>
  <c r="E302"/>
  <c r="G302"/>
  <c r="E303"/>
  <c r="F303"/>
  <c r="G303"/>
  <c r="E304"/>
  <c r="F304"/>
  <c r="G304"/>
  <c r="E305"/>
  <c r="F305"/>
  <c r="G305"/>
  <c r="E306"/>
  <c r="F306"/>
  <c r="G306"/>
  <c r="E310"/>
  <c r="G310"/>
  <c r="E311"/>
  <c r="F311"/>
  <c r="G311"/>
  <c r="E312"/>
  <c r="F312"/>
  <c r="G312"/>
  <c r="E313"/>
  <c r="F313"/>
  <c r="G313"/>
  <c r="E314"/>
  <c r="F314"/>
  <c r="G314"/>
  <c r="E319"/>
  <c r="G319"/>
  <c r="E320"/>
  <c r="F320"/>
  <c r="G320"/>
  <c r="E321"/>
  <c r="F321"/>
  <c r="G321"/>
  <c r="E322"/>
  <c r="F322"/>
  <c r="G322"/>
  <c r="E323"/>
  <c r="F323"/>
  <c r="G323"/>
  <c r="E328"/>
  <c r="G328"/>
  <c r="E329"/>
  <c r="F329"/>
  <c r="G329"/>
  <c r="E330"/>
  <c r="F330"/>
  <c r="G330"/>
  <c r="E331"/>
  <c r="F331"/>
  <c r="G331"/>
  <c r="E332"/>
  <c r="F332"/>
  <c r="G332"/>
  <c r="E337"/>
  <c r="G337"/>
  <c r="E338"/>
  <c r="F338"/>
  <c r="G338"/>
  <c r="E339"/>
  <c r="F339"/>
  <c r="G339"/>
  <c r="E340"/>
  <c r="F340"/>
  <c r="G340"/>
  <c r="E341"/>
  <c r="F341"/>
  <c r="G341"/>
  <c r="E345"/>
  <c r="G345"/>
  <c r="E346"/>
  <c r="F346"/>
  <c r="G346"/>
  <c r="E347"/>
  <c r="F347"/>
  <c r="G347"/>
  <c r="E348"/>
  <c r="F348"/>
  <c r="G348"/>
  <c r="E349"/>
  <c r="F349"/>
  <c r="G349"/>
  <c r="E353"/>
  <c r="G353"/>
  <c r="E354"/>
  <c r="F354"/>
  <c r="G354"/>
  <c r="E355"/>
  <c r="F355"/>
  <c r="G355"/>
  <c r="E356"/>
  <c r="F356"/>
  <c r="G356"/>
  <c r="E357"/>
  <c r="F357"/>
  <c r="G357"/>
  <c r="E362"/>
  <c r="G362"/>
  <c r="E363"/>
  <c r="F363"/>
  <c r="G363"/>
  <c r="E364"/>
  <c r="F364"/>
  <c r="G364"/>
  <c r="E365"/>
  <c r="F365"/>
  <c r="G365"/>
  <c r="E366"/>
  <c r="F366"/>
  <c r="G366"/>
  <c r="E370"/>
  <c r="G370"/>
  <c r="E371"/>
  <c r="F371"/>
  <c r="G371"/>
  <c r="E372"/>
  <c r="F372"/>
  <c r="G372"/>
  <c r="E373"/>
  <c r="F373"/>
  <c r="G373"/>
  <c r="E374"/>
  <c r="F374"/>
  <c r="G374"/>
  <c r="E378"/>
  <c r="G378"/>
  <c r="E379"/>
  <c r="F379"/>
  <c r="G379"/>
  <c r="E380"/>
  <c r="F380"/>
  <c r="G380"/>
  <c r="E381"/>
  <c r="F381"/>
  <c r="G381"/>
  <c r="E382"/>
  <c r="F382"/>
  <c r="G382"/>
  <c r="E387"/>
  <c r="G387"/>
  <c r="E388"/>
  <c r="F388"/>
  <c r="G388"/>
  <c r="E389"/>
  <c r="F389"/>
  <c r="G389"/>
  <c r="E390"/>
  <c r="F390"/>
  <c r="G390"/>
  <c r="E391"/>
  <c r="F391"/>
  <c r="G391"/>
  <c r="E395"/>
  <c r="G395"/>
  <c r="E396"/>
  <c r="F396"/>
  <c r="G396"/>
  <c r="E397"/>
  <c r="F397"/>
  <c r="G397"/>
  <c r="E398"/>
  <c r="F398"/>
  <c r="G398"/>
  <c r="E399"/>
  <c r="F399"/>
  <c r="G399"/>
  <c r="E403"/>
  <c r="G403"/>
  <c r="E404"/>
  <c r="F404"/>
  <c r="G404"/>
  <c r="E405"/>
  <c r="F405"/>
  <c r="G405"/>
  <c r="E406"/>
  <c r="F406"/>
  <c r="G406"/>
  <c r="E407"/>
  <c r="F407"/>
  <c r="G407"/>
  <c r="E411"/>
  <c r="G411"/>
  <c r="E412"/>
  <c r="F412"/>
  <c r="G412"/>
  <c r="E413"/>
  <c r="F413"/>
  <c r="G413"/>
  <c r="E414"/>
  <c r="F414"/>
  <c r="G414"/>
  <c r="E415"/>
  <c r="F415"/>
  <c r="G415"/>
  <c r="E420"/>
  <c r="G420"/>
  <c r="E421"/>
  <c r="F421"/>
  <c r="G421"/>
  <c r="E422"/>
  <c r="F422"/>
  <c r="G422"/>
  <c r="E423"/>
  <c r="F423"/>
  <c r="G423"/>
  <c r="E424"/>
  <c r="F424"/>
  <c r="G424"/>
  <c r="E428"/>
  <c r="G428"/>
  <c r="E429"/>
  <c r="F429"/>
  <c r="G429"/>
  <c r="E430"/>
  <c r="F430"/>
  <c r="G430"/>
  <c r="E431"/>
  <c r="F431"/>
  <c r="G431"/>
  <c r="E432"/>
  <c r="F432"/>
  <c r="G432"/>
  <c r="E436"/>
  <c r="G436"/>
  <c r="E437"/>
  <c r="F437"/>
  <c r="G437"/>
  <c r="E438"/>
  <c r="F438"/>
  <c r="G438"/>
  <c r="E439"/>
  <c r="F439"/>
  <c r="G439"/>
  <c r="E440"/>
  <c r="F440"/>
  <c r="G440"/>
  <c r="E444"/>
  <c r="G444"/>
  <c r="E445"/>
  <c r="F445"/>
  <c r="G445"/>
  <c r="E446"/>
  <c r="F446"/>
  <c r="G446"/>
  <c r="E447"/>
  <c r="F447"/>
  <c r="G447"/>
  <c r="E448"/>
  <c r="F448"/>
  <c r="G448"/>
  <c r="E454"/>
  <c r="G454"/>
  <c r="E455"/>
  <c r="F455"/>
  <c r="G455"/>
  <c r="E456"/>
  <c r="F456"/>
  <c r="G456"/>
  <c r="E457"/>
  <c r="F457"/>
  <c r="G457"/>
  <c r="E458"/>
  <c r="F458"/>
  <c r="G458"/>
  <c r="E462"/>
  <c r="G462"/>
  <c r="E463"/>
  <c r="F463"/>
  <c r="G463"/>
  <c r="E464"/>
  <c r="F464"/>
  <c r="G464"/>
  <c r="E465"/>
  <c r="F465"/>
  <c r="G465"/>
  <c r="E466"/>
  <c r="F466"/>
  <c r="G466"/>
  <c r="E470"/>
  <c r="G470"/>
  <c r="E471"/>
  <c r="F471"/>
  <c r="G471"/>
  <c r="E472"/>
  <c r="F472"/>
  <c r="G472"/>
  <c r="E473"/>
  <c r="F473"/>
  <c r="G473"/>
  <c r="E474"/>
  <c r="F474"/>
  <c r="G474"/>
  <c r="E479"/>
  <c r="G479"/>
  <c r="E480"/>
  <c r="F480"/>
  <c r="G480"/>
  <c r="E481"/>
  <c r="F481"/>
  <c r="G481"/>
  <c r="E482"/>
  <c r="F482"/>
  <c r="G482"/>
  <c r="E483"/>
  <c r="F483"/>
  <c r="G483"/>
  <c r="E487"/>
  <c r="G487"/>
  <c r="E488"/>
  <c r="F488"/>
  <c r="G488"/>
  <c r="E489"/>
  <c r="F489"/>
  <c r="G489"/>
  <c r="E490"/>
  <c r="F490"/>
  <c r="G490"/>
  <c r="E491"/>
  <c r="F491"/>
  <c r="G491"/>
  <c r="E497"/>
  <c r="G497"/>
  <c r="E498"/>
  <c r="F498"/>
  <c r="G498"/>
  <c r="E499"/>
  <c r="F499"/>
  <c r="G499"/>
  <c r="E500"/>
  <c r="F500"/>
  <c r="G500"/>
  <c r="E501"/>
  <c r="F501"/>
  <c r="G501"/>
  <c r="E505"/>
  <c r="G505"/>
  <c r="E506"/>
  <c r="F506"/>
  <c r="G506"/>
  <c r="E507"/>
  <c r="F507"/>
  <c r="G507"/>
  <c r="E508"/>
  <c r="F508"/>
  <c r="G508"/>
  <c r="E509"/>
  <c r="F509"/>
  <c r="G509"/>
  <c r="E514"/>
  <c r="G514"/>
  <c r="E515"/>
  <c r="F515"/>
  <c r="G515"/>
  <c r="E516"/>
  <c r="F516"/>
  <c r="G516"/>
  <c r="E517"/>
  <c r="F517"/>
  <c r="G517"/>
  <c r="E518"/>
  <c r="F518"/>
  <c r="G518"/>
  <c r="E522"/>
  <c r="G522"/>
  <c r="E523"/>
  <c r="F523"/>
  <c r="G523"/>
  <c r="E524"/>
  <c r="F524"/>
  <c r="G524"/>
  <c r="E525"/>
  <c r="F525"/>
  <c r="G525"/>
  <c r="E526"/>
  <c r="F526"/>
  <c r="G526"/>
  <c r="E531"/>
  <c r="G531"/>
  <c r="E532"/>
  <c r="F532"/>
  <c r="G532"/>
  <c r="E533"/>
  <c r="F533"/>
  <c r="G533"/>
  <c r="E534"/>
  <c r="F534"/>
  <c r="G534"/>
  <c r="E535"/>
  <c r="F535"/>
  <c r="G535"/>
  <c r="E540"/>
  <c r="G540"/>
  <c r="E541"/>
  <c r="F541"/>
  <c r="G541"/>
  <c r="E542"/>
  <c r="F542"/>
  <c r="G542"/>
  <c r="E543"/>
  <c r="F543"/>
  <c r="G543"/>
  <c r="E544"/>
  <c r="F544"/>
  <c r="G544"/>
  <c r="E548"/>
  <c r="G548"/>
  <c r="E549"/>
  <c r="F549"/>
  <c r="G549"/>
  <c r="E550"/>
  <c r="F550"/>
  <c r="G550"/>
  <c r="E551"/>
  <c r="F551"/>
  <c r="G551"/>
  <c r="E552"/>
  <c r="F552"/>
  <c r="G552"/>
  <c r="E557"/>
  <c r="G557"/>
  <c r="E558"/>
  <c r="F558"/>
  <c r="G558"/>
  <c r="E559"/>
  <c r="F559"/>
  <c r="G559"/>
  <c r="E560"/>
  <c r="F560"/>
  <c r="G560"/>
  <c r="E561"/>
  <c r="F561"/>
  <c r="G561"/>
  <c r="E566"/>
  <c r="G566"/>
  <c r="E567"/>
  <c r="F567"/>
  <c r="G567"/>
  <c r="E568"/>
  <c r="F568"/>
  <c r="G568"/>
  <c r="E569"/>
  <c r="F569"/>
  <c r="G569"/>
  <c r="E570"/>
  <c r="F570"/>
  <c r="G570"/>
  <c r="E575"/>
  <c r="G575"/>
  <c r="E576"/>
  <c r="F576"/>
  <c r="G576"/>
  <c r="E577"/>
  <c r="F577"/>
  <c r="G577"/>
  <c r="E578"/>
  <c r="F578"/>
  <c r="G578"/>
  <c r="E579"/>
  <c r="F579"/>
  <c r="G579"/>
  <c r="E584"/>
  <c r="G584"/>
  <c r="E585"/>
  <c r="F585"/>
  <c r="G585"/>
  <c r="E586"/>
  <c r="F586"/>
  <c r="G586"/>
  <c r="E587"/>
  <c r="F587"/>
  <c r="G587"/>
  <c r="E588"/>
  <c r="F588"/>
  <c r="G588"/>
  <c r="E592"/>
  <c r="G592"/>
  <c r="E593"/>
  <c r="F593"/>
  <c r="G593"/>
  <c r="E594"/>
  <c r="F594"/>
  <c r="G594"/>
  <c r="E595"/>
  <c r="F595"/>
  <c r="G595"/>
  <c r="E596"/>
  <c r="F596"/>
  <c r="G596"/>
  <c r="E600"/>
  <c r="G600"/>
  <c r="E601"/>
  <c r="F601"/>
  <c r="G601"/>
  <c r="E602"/>
  <c r="F602"/>
  <c r="G602"/>
  <c r="E603"/>
  <c r="F603"/>
  <c r="G603"/>
  <c r="E604"/>
  <c r="F604"/>
  <c r="G604"/>
  <c r="E609"/>
  <c r="G609"/>
  <c r="E610"/>
  <c r="F610"/>
  <c r="G610"/>
  <c r="E611"/>
  <c r="F611"/>
  <c r="G611"/>
  <c r="E612"/>
  <c r="F612"/>
  <c r="G612"/>
  <c r="E613"/>
  <c r="F613"/>
  <c r="G613"/>
  <c r="E617"/>
  <c r="G617"/>
  <c r="E618"/>
  <c r="F618"/>
  <c r="G618"/>
  <c r="E619"/>
  <c r="F619"/>
  <c r="G619"/>
  <c r="E620"/>
  <c r="F620"/>
  <c r="G620"/>
  <c r="E621"/>
  <c r="F621"/>
  <c r="G621"/>
  <c r="E626"/>
  <c r="G626"/>
  <c r="E627"/>
  <c r="F627"/>
  <c r="G627"/>
  <c r="E628"/>
  <c r="F628"/>
  <c r="G628"/>
  <c r="E629"/>
  <c r="F629"/>
  <c r="G629"/>
  <c r="E630"/>
  <c r="F630"/>
  <c r="G630"/>
  <c r="E634"/>
  <c r="G634"/>
  <c r="E635"/>
  <c r="F635"/>
  <c r="G635"/>
  <c r="E636"/>
  <c r="F636"/>
  <c r="G636"/>
  <c r="E637"/>
  <c r="F637"/>
  <c r="G637"/>
  <c r="E638"/>
  <c r="F638"/>
  <c r="G638"/>
  <c r="E642"/>
  <c r="G642"/>
  <c r="E643"/>
  <c r="F643"/>
  <c r="G643"/>
  <c r="E644"/>
  <c r="F644"/>
  <c r="G644"/>
  <c r="E645"/>
  <c r="F645"/>
  <c r="G645"/>
  <c r="E646"/>
  <c r="F646"/>
  <c r="G646"/>
  <c r="E651"/>
  <c r="G651"/>
  <c r="E652"/>
  <c r="F652"/>
  <c r="G652"/>
  <c r="E653"/>
  <c r="F653"/>
  <c r="G653"/>
  <c r="E654"/>
  <c r="F654"/>
  <c r="G654"/>
  <c r="E655"/>
  <c r="F655"/>
  <c r="G655"/>
  <c r="E659"/>
  <c r="G659"/>
  <c r="E660"/>
  <c r="F660"/>
  <c r="G660"/>
  <c r="E661"/>
  <c r="F661"/>
  <c r="G661"/>
  <c r="E662"/>
  <c r="F662"/>
  <c r="G662"/>
  <c r="E663"/>
  <c r="F663"/>
  <c r="G663"/>
  <c r="E667"/>
  <c r="G667"/>
  <c r="E668"/>
  <c r="F668"/>
  <c r="G668"/>
  <c r="E669"/>
  <c r="F669"/>
  <c r="G669"/>
  <c r="E670"/>
  <c r="F670"/>
  <c r="G670"/>
  <c r="E671"/>
  <c r="F671"/>
  <c r="G671"/>
  <c r="E676"/>
  <c r="G676"/>
  <c r="E677"/>
  <c r="F677"/>
  <c r="G677"/>
  <c r="E678"/>
  <c r="F678"/>
  <c r="G678"/>
  <c r="E679"/>
  <c r="F679"/>
  <c r="G679"/>
  <c r="E680"/>
  <c r="F680"/>
  <c r="G680"/>
  <c r="E685"/>
  <c r="G685"/>
  <c r="E686"/>
  <c r="F686"/>
  <c r="G686"/>
  <c r="E687"/>
  <c r="F687"/>
  <c r="G687"/>
  <c r="E688"/>
  <c r="F688"/>
  <c r="G688"/>
  <c r="E689"/>
  <c r="F689"/>
  <c r="G689"/>
  <c r="E694"/>
  <c r="G694"/>
  <c r="E695"/>
  <c r="F695"/>
  <c r="G695"/>
  <c r="E696"/>
  <c r="F696"/>
  <c r="G696"/>
  <c r="E697"/>
  <c r="F697"/>
  <c r="G697"/>
  <c r="E698"/>
  <c r="F698"/>
  <c r="G698"/>
  <c r="E703"/>
  <c r="G703"/>
  <c r="E704"/>
  <c r="F704"/>
  <c r="G704"/>
  <c r="E705"/>
  <c r="F705"/>
  <c r="G705"/>
  <c r="E706"/>
  <c r="F706"/>
  <c r="G706"/>
  <c r="E707"/>
  <c r="F707"/>
  <c r="G707"/>
  <c r="E713"/>
  <c r="G713"/>
  <c r="E714"/>
  <c r="F714"/>
  <c r="G714"/>
  <c r="E715"/>
  <c r="F715"/>
  <c r="G715"/>
  <c r="E716"/>
  <c r="F716"/>
  <c r="G716"/>
  <c r="E717"/>
  <c r="F717"/>
  <c r="G717"/>
  <c r="E722"/>
  <c r="G722"/>
  <c r="E723"/>
  <c r="F723"/>
  <c r="G723"/>
  <c r="E724"/>
  <c r="F724"/>
  <c r="G724"/>
  <c r="E725"/>
  <c r="F725"/>
  <c r="G725"/>
  <c r="E726"/>
  <c r="F726"/>
  <c r="G726"/>
  <c r="E731"/>
  <c r="G731"/>
  <c r="E732"/>
  <c r="F732"/>
  <c r="G732"/>
  <c r="E733"/>
  <c r="F733"/>
  <c r="G733"/>
  <c r="E734"/>
  <c r="F734"/>
  <c r="G734"/>
  <c r="E735"/>
  <c r="F735"/>
  <c r="G735"/>
  <c r="E740"/>
  <c r="G740"/>
  <c r="E741"/>
  <c r="F741"/>
  <c r="G741"/>
  <c r="E742"/>
  <c r="F742"/>
  <c r="G742"/>
  <c r="E743"/>
  <c r="F743"/>
  <c r="G743"/>
  <c r="E744"/>
  <c r="F744"/>
  <c r="G744"/>
  <c r="E749"/>
  <c r="G749"/>
  <c r="E750"/>
  <c r="F750"/>
  <c r="G750"/>
  <c r="E751"/>
  <c r="F751"/>
  <c r="G751"/>
  <c r="E752"/>
  <c r="F752"/>
  <c r="G752"/>
  <c r="E753"/>
  <c r="F753"/>
  <c r="G753"/>
  <c r="E758"/>
  <c r="G758"/>
  <c r="E759"/>
  <c r="F759"/>
  <c r="G759"/>
  <c r="E760"/>
  <c r="F760"/>
  <c r="G760"/>
  <c r="E761"/>
  <c r="F761"/>
  <c r="G761"/>
  <c r="E762"/>
  <c r="F762"/>
  <c r="G762"/>
  <c r="E768"/>
  <c r="G768"/>
  <c r="E769"/>
  <c r="F769"/>
  <c r="G769"/>
  <c r="E770"/>
  <c r="F770"/>
  <c r="G770"/>
  <c r="E771"/>
  <c r="F771"/>
  <c r="G771"/>
  <c r="E772"/>
  <c r="F772"/>
  <c r="G772"/>
  <c r="E776"/>
  <c r="G776"/>
  <c r="E777"/>
  <c r="F777"/>
  <c r="G777"/>
  <c r="E778"/>
  <c r="F778"/>
  <c r="G778"/>
  <c r="E779"/>
  <c r="F779"/>
  <c r="G779"/>
  <c r="E780"/>
  <c r="F780"/>
  <c r="G780"/>
  <c r="E785"/>
  <c r="G785"/>
  <c r="E786"/>
  <c r="F786"/>
  <c r="G786"/>
  <c r="E787"/>
  <c r="F787"/>
  <c r="G787"/>
  <c r="E788"/>
  <c r="F788"/>
  <c r="G788"/>
  <c r="E789"/>
  <c r="F789"/>
  <c r="G789"/>
  <c r="E793"/>
  <c r="G793"/>
  <c r="E794"/>
  <c r="F794"/>
  <c r="G794"/>
  <c r="E795"/>
  <c r="F795"/>
  <c r="G795"/>
  <c r="E796"/>
  <c r="F796"/>
  <c r="G796"/>
  <c r="E797"/>
  <c r="F797"/>
  <c r="G797"/>
  <c r="E801"/>
  <c r="G801"/>
  <c r="E802"/>
  <c r="F802"/>
  <c r="G802"/>
  <c r="E803"/>
  <c r="F803"/>
  <c r="G803"/>
  <c r="E804"/>
  <c r="F804"/>
  <c r="G804"/>
  <c r="E805"/>
  <c r="F805"/>
  <c r="G805"/>
  <c r="E809"/>
  <c r="G809"/>
  <c r="E810"/>
  <c r="F810"/>
  <c r="G810"/>
  <c r="E811"/>
  <c r="F811"/>
  <c r="G811"/>
  <c r="E812"/>
  <c r="F812"/>
  <c r="G812"/>
  <c r="E813"/>
  <c r="F813"/>
  <c r="G813"/>
  <c r="E817"/>
  <c r="G817"/>
  <c r="E818"/>
  <c r="F818"/>
  <c r="G818"/>
  <c r="E819"/>
  <c r="F819"/>
  <c r="G819"/>
  <c r="E820"/>
  <c r="F820"/>
  <c r="G820"/>
  <c r="E821"/>
  <c r="F821"/>
  <c r="G821"/>
  <c r="E826"/>
  <c r="G826"/>
  <c r="E827"/>
  <c r="F827"/>
  <c r="G827"/>
  <c r="E828"/>
  <c r="F828"/>
  <c r="G828"/>
  <c r="E829"/>
  <c r="F829"/>
  <c r="G829"/>
  <c r="E830"/>
  <c r="F830"/>
  <c r="G830"/>
  <c r="E835"/>
  <c r="G835"/>
  <c r="E836"/>
  <c r="F836"/>
  <c r="G836"/>
  <c r="E837"/>
  <c r="F837"/>
  <c r="G837"/>
  <c r="E838"/>
  <c r="F838"/>
  <c r="G838"/>
  <c r="E839"/>
  <c r="F839"/>
  <c r="G839"/>
  <c r="E843"/>
  <c r="G843"/>
  <c r="E844"/>
  <c r="F844"/>
  <c r="G844"/>
  <c r="E845"/>
  <c r="F845"/>
  <c r="G845"/>
  <c r="E846"/>
  <c r="F846"/>
  <c r="G846"/>
  <c r="E847"/>
  <c r="F847"/>
  <c r="G847"/>
  <c r="E852"/>
  <c r="G852"/>
  <c r="E853"/>
  <c r="F853"/>
  <c r="G853"/>
  <c r="E854"/>
  <c r="F854"/>
  <c r="G854"/>
  <c r="E855"/>
  <c r="F855"/>
  <c r="G855"/>
  <c r="E856"/>
  <c r="F856"/>
  <c r="G856"/>
  <c r="E860"/>
  <c r="G860"/>
  <c r="E861"/>
  <c r="F861"/>
  <c r="G861"/>
  <c r="E862"/>
  <c r="F862"/>
  <c r="G862"/>
  <c r="E863"/>
  <c r="F863"/>
  <c r="G863"/>
  <c r="E864"/>
  <c r="F864"/>
  <c r="G864"/>
  <c r="E868"/>
  <c r="G868"/>
  <c r="E869"/>
  <c r="F869"/>
  <c r="G869"/>
  <c r="E870"/>
  <c r="F870"/>
  <c r="G870"/>
  <c r="E871"/>
  <c r="F871"/>
  <c r="G871"/>
  <c r="E872"/>
  <c r="F872"/>
  <c r="G872"/>
  <c r="E877"/>
  <c r="G877"/>
  <c r="E878"/>
  <c r="F878"/>
  <c r="G878"/>
  <c r="E879"/>
  <c r="F879"/>
  <c r="G879"/>
  <c r="E880"/>
  <c r="F880"/>
  <c r="G880"/>
  <c r="E881"/>
  <c r="F881"/>
  <c r="G881"/>
  <c r="E885"/>
  <c r="G885"/>
  <c r="E886"/>
  <c r="F886"/>
  <c r="G886"/>
  <c r="E887"/>
  <c r="F887"/>
  <c r="G887"/>
  <c r="E888"/>
  <c r="F888"/>
  <c r="G888"/>
  <c r="E889"/>
  <c r="F889"/>
  <c r="G889"/>
  <c r="E894"/>
  <c r="G894"/>
  <c r="E895"/>
  <c r="F895"/>
  <c r="G895"/>
  <c r="E896"/>
  <c r="F896"/>
  <c r="G896"/>
  <c r="E897"/>
  <c r="F897"/>
  <c r="G897"/>
  <c r="E898"/>
  <c r="F898"/>
  <c r="G898"/>
  <c r="E902"/>
  <c r="G902"/>
  <c r="E903"/>
  <c r="F903"/>
  <c r="G903"/>
  <c r="E904"/>
  <c r="F904"/>
  <c r="G904"/>
  <c r="E905"/>
  <c r="F905"/>
  <c r="G905"/>
  <c r="E906"/>
  <c r="F906"/>
  <c r="G906"/>
  <c r="G912"/>
  <c r="E913"/>
  <c r="F913"/>
  <c r="G913"/>
  <c r="E914"/>
  <c r="F914"/>
  <c r="G914"/>
  <c r="E915"/>
  <c r="F915"/>
  <c r="G915"/>
  <c r="G919"/>
  <c r="E920"/>
  <c r="F920"/>
  <c r="G920"/>
  <c r="E921"/>
  <c r="F921"/>
  <c r="G921"/>
  <c r="E922"/>
  <c r="F922"/>
  <c r="G922"/>
  <c r="G927"/>
  <c r="E928"/>
  <c r="F928"/>
  <c r="G928"/>
  <c r="E929"/>
  <c r="F929"/>
  <c r="G929"/>
  <c r="E930"/>
  <c r="F930"/>
  <c r="G930"/>
  <c r="G934"/>
  <c r="E935"/>
  <c r="F935"/>
  <c r="G935"/>
  <c r="E936"/>
  <c r="F936"/>
  <c r="G936"/>
  <c r="E937"/>
  <c r="F937"/>
  <c r="G937"/>
  <c r="G942"/>
  <c r="E943"/>
  <c r="F943"/>
  <c r="G943"/>
  <c r="E944"/>
  <c r="F944"/>
  <c r="G944"/>
  <c r="E945"/>
  <c r="F945"/>
  <c r="G945"/>
  <c r="G950"/>
  <c r="E951"/>
  <c r="F951"/>
  <c r="G951"/>
  <c r="E952"/>
  <c r="F952"/>
  <c r="G952"/>
  <c r="E953"/>
  <c r="F953"/>
  <c r="G953"/>
  <c r="G958"/>
  <c r="E959"/>
  <c r="F959"/>
  <c r="G959"/>
  <c r="E960"/>
  <c r="F960"/>
  <c r="G960"/>
  <c r="E961"/>
  <c r="F961"/>
  <c r="G961"/>
  <c r="E962"/>
  <c r="F962"/>
  <c r="G962"/>
  <c r="G968"/>
  <c r="E969"/>
  <c r="F969"/>
  <c r="G969"/>
  <c r="E970"/>
  <c r="F970"/>
  <c r="G970"/>
  <c r="E971"/>
  <c r="F971"/>
  <c r="G971"/>
  <c r="G975"/>
  <c r="E976"/>
  <c r="F976"/>
  <c r="G976"/>
  <c r="E977"/>
  <c r="F977"/>
  <c r="G977"/>
  <c r="E978"/>
  <c r="F978"/>
  <c r="G978"/>
  <c r="G982"/>
  <c r="E983"/>
  <c r="F983"/>
  <c r="G983"/>
  <c r="E984"/>
  <c r="F984"/>
  <c r="G984"/>
  <c r="E985"/>
  <c r="F985"/>
  <c r="G985"/>
  <c r="G990"/>
  <c r="G991"/>
  <c r="E992"/>
  <c r="F992"/>
  <c r="G992"/>
  <c r="E993"/>
  <c r="F993"/>
  <c r="G993"/>
  <c r="G998"/>
  <c r="G999"/>
  <c r="E1000"/>
  <c r="F1000"/>
  <c r="G1000"/>
  <c r="E1001"/>
  <c r="F1001"/>
  <c r="G1001"/>
  <c r="G1005"/>
  <c r="E1006"/>
  <c r="F1006"/>
  <c r="G1006"/>
  <c r="E1007"/>
  <c r="F1007"/>
  <c r="G1007"/>
  <c r="E1008"/>
  <c r="F1008"/>
  <c r="G1008"/>
  <c r="G1013"/>
  <c r="E1014"/>
  <c r="F1014"/>
  <c r="G1014"/>
  <c r="E1015"/>
  <c r="F1015"/>
  <c r="G1015"/>
  <c r="E1016"/>
  <c r="F1016"/>
  <c r="G1016"/>
  <c r="G1021"/>
  <c r="E1022"/>
  <c r="F1022"/>
  <c r="G1022"/>
  <c r="E1023"/>
  <c r="F1023"/>
  <c r="G1023"/>
  <c r="E1024"/>
  <c r="F1024"/>
  <c r="G1024"/>
  <c r="G1029"/>
  <c r="E1030"/>
  <c r="F1030"/>
  <c r="G1030"/>
  <c r="E1031"/>
  <c r="F1031"/>
  <c r="G1031"/>
  <c r="E1032"/>
  <c r="F1032"/>
  <c r="G1032"/>
  <c r="G1040"/>
  <c r="E1041"/>
  <c r="F1041"/>
  <c r="G1041"/>
  <c r="E1042"/>
  <c r="F1042"/>
  <c r="G1042"/>
  <c r="E1043"/>
  <c r="F1043"/>
  <c r="G1043"/>
  <c r="E1044"/>
  <c r="F1044"/>
  <c r="G1044"/>
  <c r="G1048"/>
  <c r="E1049"/>
  <c r="F1049"/>
  <c r="G1049"/>
  <c r="E1050"/>
  <c r="F1050"/>
  <c r="G1050"/>
  <c r="E1051"/>
  <c r="F1051"/>
  <c r="G1051"/>
  <c r="E1052"/>
  <c r="F1052"/>
  <c r="G1052"/>
  <c r="G1056"/>
  <c r="E1057"/>
  <c r="F1057"/>
  <c r="G1057"/>
  <c r="E1058"/>
  <c r="F1058"/>
  <c r="G1058"/>
  <c r="E1059"/>
  <c r="F1059"/>
  <c r="G1059"/>
  <c r="E1060"/>
  <c r="F1060"/>
  <c r="G1060"/>
  <c r="G1064"/>
  <c r="E1065"/>
  <c r="F1065"/>
  <c r="G1065"/>
  <c r="E1066"/>
  <c r="F1066"/>
  <c r="G1066"/>
  <c r="E1067"/>
  <c r="F1067"/>
  <c r="G1067"/>
  <c r="G1072"/>
  <c r="E1073"/>
  <c r="F1073"/>
  <c r="G1073"/>
  <c r="E1074"/>
  <c r="F1074"/>
  <c r="G1074"/>
  <c r="E1075"/>
  <c r="F1075"/>
  <c r="G1075"/>
  <c r="G1080"/>
  <c r="E1081"/>
  <c r="F1081"/>
  <c r="G1081"/>
  <c r="E1082"/>
  <c r="F1082"/>
  <c r="G1082"/>
  <c r="E1083"/>
  <c r="F1083"/>
  <c r="G1083"/>
  <c r="G1088"/>
  <c r="E1089"/>
  <c r="F1089"/>
  <c r="G1089"/>
  <c r="E1090"/>
  <c r="F1090"/>
  <c r="G1090"/>
  <c r="E1091"/>
  <c r="F1091"/>
  <c r="G1091"/>
  <c r="G1096"/>
  <c r="E1097"/>
  <c r="F1097"/>
  <c r="G1097"/>
  <c r="E1098"/>
  <c r="F1098"/>
  <c r="G1098"/>
  <c r="E1099"/>
  <c r="F1099"/>
  <c r="G1099"/>
  <c r="E1100"/>
  <c r="F1100"/>
  <c r="G1100"/>
  <c r="G1104"/>
  <c r="E1105"/>
  <c r="F1105"/>
  <c r="G1105"/>
  <c r="E1106"/>
  <c r="F1106"/>
  <c r="G1106"/>
  <c r="E1107"/>
  <c r="F1107"/>
  <c r="G1107"/>
  <c r="G1111"/>
  <c r="E1112"/>
  <c r="F1112"/>
  <c r="G1112"/>
  <c r="E1113"/>
  <c r="F1113"/>
  <c r="G1113"/>
  <c r="E1114"/>
  <c r="F1114"/>
  <c r="G1114"/>
  <c r="G1119"/>
  <c r="E1120"/>
  <c r="F1120"/>
  <c r="G1120"/>
  <c r="E1121"/>
  <c r="F1121"/>
  <c r="G1121"/>
  <c r="E1122"/>
  <c r="F1122"/>
  <c r="G1122"/>
  <c r="G1126"/>
  <c r="E1127"/>
  <c r="F1127"/>
  <c r="G1127"/>
  <c r="E1128"/>
  <c r="F1128"/>
  <c r="G1128"/>
  <c r="E1129"/>
  <c r="F1129"/>
  <c r="G1129"/>
  <c r="G1134"/>
  <c r="E1135"/>
  <c r="F1135"/>
  <c r="G1135"/>
  <c r="E1136"/>
  <c r="F1136"/>
  <c r="G1136"/>
  <c r="E1137"/>
  <c r="F1137"/>
  <c r="G1137"/>
  <c r="G1142"/>
  <c r="E1143"/>
  <c r="F1143"/>
  <c r="G1143"/>
  <c r="E1144"/>
  <c r="F1144"/>
  <c r="G1144"/>
  <c r="E1145"/>
  <c r="F1145"/>
  <c r="G1145"/>
  <c r="G1150"/>
  <c r="E1151"/>
  <c r="F1151"/>
  <c r="G1151"/>
  <c r="E1152"/>
  <c r="F1152"/>
  <c r="G1152"/>
  <c r="E1153"/>
  <c r="F1153"/>
  <c r="G1153"/>
  <c r="G1157"/>
  <c r="E1158"/>
  <c r="F1158"/>
  <c r="G1158"/>
  <c r="E1159"/>
  <c r="F1159"/>
  <c r="G1159"/>
  <c r="E1160"/>
  <c r="F1160"/>
  <c r="G1160"/>
  <c r="G1165"/>
  <c r="E1166"/>
  <c r="F1166"/>
  <c r="G1166"/>
  <c r="E1167"/>
  <c r="F1167"/>
  <c r="G1167"/>
  <c r="E1168"/>
  <c r="F1168"/>
  <c r="G1168"/>
  <c r="G1173"/>
  <c r="E1174"/>
  <c r="F1174"/>
  <c r="G1174"/>
  <c r="E1175"/>
  <c r="F1175"/>
  <c r="G1175"/>
  <c r="E1176"/>
  <c r="F1176"/>
  <c r="G1176"/>
  <c r="E1177"/>
  <c r="F1177"/>
  <c r="G1177"/>
  <c r="G1182"/>
  <c r="E1183"/>
  <c r="F1183"/>
  <c r="G1183"/>
  <c r="E1184"/>
  <c r="F1184"/>
  <c r="G1184"/>
  <c r="E1185"/>
  <c r="F1185"/>
  <c r="G1185"/>
  <c r="E1186"/>
  <c r="F1186"/>
  <c r="G1186"/>
  <c r="G1191"/>
  <c r="E1192"/>
  <c r="F1192"/>
  <c r="G1192"/>
  <c r="E1193"/>
  <c r="F1193"/>
  <c r="G1193"/>
  <c r="E1194"/>
  <c r="F1194"/>
  <c r="G1194"/>
  <c r="G1199"/>
  <c r="E1200"/>
  <c r="F1200"/>
  <c r="G1200"/>
  <c r="E1201"/>
  <c r="F1201"/>
  <c r="G1201"/>
  <c r="E1202"/>
  <c r="F1202"/>
  <c r="G1202"/>
  <c r="G1209"/>
  <c r="E1210"/>
  <c r="F1210"/>
  <c r="G1210"/>
  <c r="E1211"/>
  <c r="F1211"/>
  <c r="G1211"/>
  <c r="E1212"/>
  <c r="F1212"/>
  <c r="G1212"/>
  <c r="G1216"/>
  <c r="E1217"/>
  <c r="F1217"/>
  <c r="G1217"/>
  <c r="E1218"/>
  <c r="F1218"/>
  <c r="G1218"/>
  <c r="E1219"/>
  <c r="F1219"/>
  <c r="G1219"/>
  <c r="E1220"/>
  <c r="F1220"/>
  <c r="G1220"/>
  <c r="G1224"/>
  <c r="E1225"/>
  <c r="F1225"/>
  <c r="G1225"/>
  <c r="E1226"/>
  <c r="F1226"/>
  <c r="G1226"/>
  <c r="E1227"/>
  <c r="F1227"/>
  <c r="G1227"/>
  <c r="E1228"/>
  <c r="F1228"/>
  <c r="G1228"/>
  <c r="G1232"/>
  <c r="E1233"/>
  <c r="F1233"/>
  <c r="G1233"/>
  <c r="E1234"/>
  <c r="F1234"/>
  <c r="G1234"/>
  <c r="E1235"/>
  <c r="F1235"/>
  <c r="G1235"/>
  <c r="G1239"/>
  <c r="E1240"/>
  <c r="F1240"/>
  <c r="G1240"/>
  <c r="E1241"/>
  <c r="F1241"/>
  <c r="G1241"/>
  <c r="E1242"/>
  <c r="F1242"/>
  <c r="G1242"/>
  <c r="G1246"/>
  <c r="E1247"/>
  <c r="F1247"/>
  <c r="G1247"/>
  <c r="E1248"/>
  <c r="F1248"/>
  <c r="G1248"/>
  <c r="E1249"/>
  <c r="F1249"/>
  <c r="G1249"/>
  <c r="G1254"/>
  <c r="E1255"/>
  <c r="F1255"/>
  <c r="G1255"/>
  <c r="E1256"/>
  <c r="F1256"/>
  <c r="G1256"/>
  <c r="E1257"/>
  <c r="F1257"/>
  <c r="G1257"/>
  <c r="E1258"/>
  <c r="F1258"/>
  <c r="G1258"/>
  <c r="G1263"/>
  <c r="E1264"/>
  <c r="F1264"/>
  <c r="G1264"/>
  <c r="E1265"/>
  <c r="F1265"/>
  <c r="G1265"/>
  <c r="E1266"/>
  <c r="F1266"/>
  <c r="G1266"/>
  <c r="E1267"/>
  <c r="F1267"/>
  <c r="G1267"/>
  <c r="G1272"/>
  <c r="E1273"/>
  <c r="F1273"/>
  <c r="G1273"/>
  <c r="E1274"/>
  <c r="F1274"/>
  <c r="G1274"/>
  <c r="E1275"/>
  <c r="F1275"/>
  <c r="G1275"/>
  <c r="G1280"/>
  <c r="E1281"/>
  <c r="F1281"/>
  <c r="G1281"/>
  <c r="E1282"/>
  <c r="F1282"/>
  <c r="G1282"/>
  <c r="E1283"/>
  <c r="F1283"/>
  <c r="G1283"/>
  <c r="E1284"/>
  <c r="F1284"/>
  <c r="G1284"/>
  <c r="G1290"/>
  <c r="E1291"/>
  <c r="F1291"/>
  <c r="G1291"/>
  <c r="E1292"/>
  <c r="F1292"/>
  <c r="G1292"/>
  <c r="E1293"/>
  <c r="F1293"/>
  <c r="G1293"/>
  <c r="E1294"/>
  <c r="F1294"/>
  <c r="G1294"/>
  <c r="G1298"/>
  <c r="E1299"/>
  <c r="F1299"/>
  <c r="G1299"/>
  <c r="E1300"/>
  <c r="F1300"/>
  <c r="G1300"/>
  <c r="E1301"/>
  <c r="F1301"/>
  <c r="G1301"/>
  <c r="E1302"/>
  <c r="F1302"/>
  <c r="G1302"/>
  <c r="G1306"/>
  <c r="E1307"/>
  <c r="F1307"/>
  <c r="G1307"/>
  <c r="E1308"/>
  <c r="F1308"/>
  <c r="G1308"/>
  <c r="E1309"/>
  <c r="F1309"/>
  <c r="G1309"/>
  <c r="G1314"/>
  <c r="E1315"/>
  <c r="F1315"/>
  <c r="G1315"/>
  <c r="E1316"/>
  <c r="F1316"/>
  <c r="G1316"/>
  <c r="E1317"/>
  <c r="F1317"/>
  <c r="G1317"/>
  <c r="E1318"/>
  <c r="F1318"/>
  <c r="G1318"/>
  <c r="G1323"/>
  <c r="E1324"/>
  <c r="F1324"/>
  <c r="G1324"/>
  <c r="E1325"/>
  <c r="F1325"/>
  <c r="G1325"/>
  <c r="E1326"/>
  <c r="F1326"/>
  <c r="G1326"/>
  <c r="G1330"/>
  <c r="E1331"/>
  <c r="F1331"/>
  <c r="G1331"/>
  <c r="E1332"/>
  <c r="F1332"/>
  <c r="G1332"/>
  <c r="E1333"/>
  <c r="F1333"/>
  <c r="G1333"/>
  <c r="E1334"/>
  <c r="F1334"/>
  <c r="G1334"/>
  <c r="G1338"/>
  <c r="E1339"/>
  <c r="F1339"/>
  <c r="G1339"/>
  <c r="E1340"/>
  <c r="F1340"/>
  <c r="G1340"/>
  <c r="E1341"/>
  <c r="F1341"/>
  <c r="G1341"/>
  <c r="G1346"/>
  <c r="E1347"/>
  <c r="F1347"/>
  <c r="G1347"/>
  <c r="E1348"/>
  <c r="F1348"/>
  <c r="G1348"/>
  <c r="E1349"/>
  <c r="F1349"/>
  <c r="G1349"/>
  <c r="E1350"/>
  <c r="F1350"/>
  <c r="G1350"/>
  <c r="G1355"/>
  <c r="E1356"/>
  <c r="F1356"/>
  <c r="G1356"/>
  <c r="E1357"/>
  <c r="F1357"/>
  <c r="G1357"/>
  <c r="E1358"/>
  <c r="F1358"/>
  <c r="G1358"/>
  <c r="G1364"/>
  <c r="E1365"/>
  <c r="F1365"/>
  <c r="G1365"/>
  <c r="E1366"/>
  <c r="F1366"/>
  <c r="G1366"/>
  <c r="E1367"/>
  <c r="F1367"/>
  <c r="G1367"/>
  <c r="G1371"/>
  <c r="E1372"/>
  <c r="F1372"/>
  <c r="G1372"/>
  <c r="E1373"/>
  <c r="F1373"/>
  <c r="G1373"/>
  <c r="E1374"/>
  <c r="F1374"/>
  <c r="G1374"/>
  <c r="G1378"/>
  <c r="E1379"/>
  <c r="F1379"/>
  <c r="G1379"/>
  <c r="E1380"/>
  <c r="F1380"/>
  <c r="G1380"/>
  <c r="E1381"/>
  <c r="F1381"/>
  <c r="G1381"/>
  <c r="E1382"/>
  <c r="F1382"/>
  <c r="G1382"/>
  <c r="G1387"/>
  <c r="E1388"/>
  <c r="F1388"/>
  <c r="G1388"/>
  <c r="E1389"/>
  <c r="F1389"/>
  <c r="G1389"/>
  <c r="E1390"/>
  <c r="F1390"/>
  <c r="G1390"/>
  <c r="E1391"/>
  <c r="F1391"/>
  <c r="G1391"/>
  <c r="E933" i="1" l="1"/>
  <c r="E225"/>
  <c r="E226"/>
  <c r="E227"/>
  <c r="E228"/>
  <c r="F224"/>
  <c r="F225"/>
  <c r="F226"/>
  <c r="F227"/>
  <c r="F228"/>
  <c r="G224"/>
  <c r="G225"/>
  <c r="G226"/>
  <c r="G227"/>
  <c r="G228"/>
  <c r="E229"/>
  <c r="F229"/>
  <c r="G229"/>
  <c r="F1317" l="1"/>
  <c r="G1317"/>
  <c r="G1318"/>
  <c r="G1319"/>
  <c r="G1320"/>
  <c r="G1321"/>
  <c r="F1318"/>
  <c r="F1319"/>
  <c r="F1320"/>
  <c r="F1321"/>
  <c r="E1318"/>
  <c r="E1319"/>
  <c r="E1320"/>
  <c r="E1321"/>
  <c r="F1308"/>
  <c r="F1309"/>
  <c r="F1310"/>
  <c r="F1311"/>
  <c r="F1312"/>
  <c r="G1312"/>
  <c r="E1309"/>
  <c r="E1310"/>
  <c r="E1311"/>
  <c r="E1312"/>
  <c r="G1311"/>
  <c r="G1310"/>
  <c r="G1308"/>
  <c r="G1309"/>
  <c r="F1298"/>
  <c r="G1298"/>
  <c r="G1299"/>
  <c r="G1300"/>
  <c r="G1301"/>
  <c r="G1302"/>
  <c r="F1299"/>
  <c r="F1300"/>
  <c r="F1301"/>
  <c r="F1302"/>
  <c r="E1299"/>
  <c r="E1300"/>
  <c r="E1301"/>
  <c r="E1302"/>
  <c r="F1289"/>
  <c r="F1290"/>
  <c r="F1291"/>
  <c r="F1292"/>
  <c r="F1293"/>
  <c r="G1293"/>
  <c r="E1290"/>
  <c r="E1291"/>
  <c r="E1292"/>
  <c r="E1293"/>
  <c r="G1292"/>
  <c r="G1291"/>
  <c r="G1290"/>
  <c r="G1289"/>
  <c r="F1280" l="1"/>
  <c r="F1281"/>
  <c r="F1282"/>
  <c r="F1283"/>
  <c r="E1283" s="1"/>
  <c r="F1284"/>
  <c r="E1284" s="1"/>
  <c r="G1284"/>
  <c r="G1283"/>
  <c r="G1282"/>
  <c r="E1281"/>
  <c r="E1282" l="1"/>
  <c r="G1281"/>
  <c r="G1280"/>
  <c r="F1271"/>
  <c r="G1271"/>
  <c r="G1272"/>
  <c r="G1273"/>
  <c r="G1274"/>
  <c r="G1275"/>
  <c r="F1272"/>
  <c r="F1273"/>
  <c r="F1274"/>
  <c r="F1275"/>
  <c r="E1272"/>
  <c r="E1273"/>
  <c r="E1274"/>
  <c r="E1275"/>
  <c r="F1261"/>
  <c r="G1261"/>
  <c r="G1262"/>
  <c r="G1263"/>
  <c r="G1264"/>
  <c r="G1265"/>
  <c r="G1266"/>
  <c r="F1262"/>
  <c r="F1263"/>
  <c r="F1264"/>
  <c r="F1265"/>
  <c r="F1266"/>
  <c r="E1262"/>
  <c r="E1263"/>
  <c r="E1264"/>
  <c r="E1265"/>
  <c r="E1266"/>
  <c r="F1249"/>
  <c r="G1249"/>
  <c r="G1250"/>
  <c r="G1251"/>
  <c r="G1252"/>
  <c r="G1253"/>
  <c r="G1254"/>
  <c r="F1250"/>
  <c r="F1251"/>
  <c r="F1252"/>
  <c r="F1253"/>
  <c r="F1254"/>
  <c r="E1250"/>
  <c r="E1251"/>
  <c r="E1252"/>
  <c r="E1253"/>
  <c r="E1254"/>
  <c r="F1238"/>
  <c r="G1238"/>
  <c r="G1239"/>
  <c r="G1240"/>
  <c r="G1241"/>
  <c r="G1242"/>
  <c r="G1243"/>
  <c r="F1239"/>
  <c r="F1240"/>
  <c r="F1241"/>
  <c r="F1242"/>
  <c r="F1243"/>
  <c r="E1239"/>
  <c r="E1240"/>
  <c r="E1241"/>
  <c r="E1242"/>
  <c r="E1243"/>
  <c r="F1228"/>
  <c r="G1228"/>
  <c r="G1229"/>
  <c r="G1230"/>
  <c r="G1231"/>
  <c r="G1232"/>
  <c r="G1233"/>
  <c r="F1229"/>
  <c r="F1230"/>
  <c r="F1231"/>
  <c r="F1232"/>
  <c r="F1233"/>
  <c r="E1229"/>
  <c r="E1230"/>
  <c r="E1231"/>
  <c r="E1232"/>
  <c r="E1233"/>
  <c r="F1219"/>
  <c r="G1219"/>
  <c r="G1220"/>
  <c r="G1221"/>
  <c r="G1222"/>
  <c r="G1223"/>
  <c r="F1220"/>
  <c r="F1221"/>
  <c r="F1222"/>
  <c r="F1223"/>
  <c r="E1220" l="1"/>
  <c r="E1221"/>
  <c r="E1222"/>
  <c r="E1223"/>
  <c r="F1209"/>
  <c r="G1209"/>
  <c r="G1210"/>
  <c r="G1211"/>
  <c r="G1212"/>
  <c r="G1213"/>
  <c r="G1214"/>
  <c r="F1210"/>
  <c r="F1211"/>
  <c r="F1212"/>
  <c r="F1213"/>
  <c r="F1214"/>
  <c r="E1210"/>
  <c r="E1211"/>
  <c r="E1212"/>
  <c r="E1213"/>
  <c r="E1214"/>
  <c r="F1200"/>
  <c r="G1200"/>
  <c r="G1201"/>
  <c r="G1202"/>
  <c r="G1203"/>
  <c r="G1204"/>
  <c r="F1201"/>
  <c r="F1202"/>
  <c r="F1203"/>
  <c r="F1204"/>
  <c r="E1201"/>
  <c r="E1202"/>
  <c r="E1203"/>
  <c r="E1204"/>
  <c r="F1190"/>
  <c r="G1190"/>
  <c r="G1191"/>
  <c r="G1192"/>
  <c r="G1193"/>
  <c r="G1194"/>
  <c r="G1195"/>
  <c r="F1191"/>
  <c r="F1192"/>
  <c r="F1193"/>
  <c r="F1194"/>
  <c r="F1195"/>
  <c r="E1191"/>
  <c r="E1192"/>
  <c r="E1193"/>
  <c r="E1194"/>
  <c r="E1195"/>
  <c r="F1181"/>
  <c r="G1181"/>
  <c r="G1182"/>
  <c r="G1183"/>
  <c r="G1184"/>
  <c r="G1185"/>
  <c r="G1186"/>
  <c r="F1182"/>
  <c r="F1183"/>
  <c r="F1184"/>
  <c r="F1185"/>
  <c r="F1186"/>
  <c r="E1182"/>
  <c r="E1183"/>
  <c r="E1184"/>
  <c r="E1185"/>
  <c r="E1186"/>
  <c r="F1172"/>
  <c r="G1172"/>
  <c r="G1173"/>
  <c r="G1174"/>
  <c r="G1175"/>
  <c r="G1176"/>
  <c r="G1177"/>
  <c r="F1173"/>
  <c r="F1174"/>
  <c r="F1175"/>
  <c r="F1176"/>
  <c r="F1177"/>
  <c r="E1173"/>
  <c r="E1174"/>
  <c r="E1175"/>
  <c r="E1176"/>
  <c r="E1177"/>
  <c r="F1163"/>
  <c r="G1163"/>
  <c r="G1164"/>
  <c r="G1165"/>
  <c r="G1166"/>
  <c r="G1167"/>
  <c r="F1164"/>
  <c r="F1165"/>
  <c r="F1166"/>
  <c r="F1167"/>
  <c r="E1164"/>
  <c r="E1165"/>
  <c r="E1166"/>
  <c r="E1167"/>
  <c r="F1154"/>
  <c r="G1154" l="1"/>
  <c r="G1155"/>
  <c r="G1156"/>
  <c r="G1157"/>
  <c r="G1158"/>
  <c r="G1159"/>
  <c r="F1155"/>
  <c r="F1156"/>
  <c r="F1157"/>
  <c r="F1158"/>
  <c r="F1159"/>
  <c r="E1155"/>
  <c r="E1156"/>
  <c r="E1157"/>
  <c r="E1158"/>
  <c r="E1159"/>
  <c r="F1145"/>
  <c r="G1145"/>
  <c r="G1146"/>
  <c r="G1147"/>
  <c r="G1148"/>
  <c r="G1149"/>
  <c r="F1146"/>
  <c r="F1147"/>
  <c r="F1148"/>
  <c r="F1149"/>
  <c r="E1146"/>
  <c r="E1147"/>
  <c r="E1148"/>
  <c r="E1149"/>
  <c r="F1134"/>
  <c r="G1134"/>
  <c r="G1135"/>
  <c r="G1136"/>
  <c r="G1137"/>
  <c r="G1138"/>
  <c r="F1135"/>
  <c r="F1136"/>
  <c r="F1137"/>
  <c r="F1138"/>
  <c r="E1135"/>
  <c r="E1136"/>
  <c r="E1137"/>
  <c r="E1138"/>
  <c r="F1124"/>
  <c r="G1124"/>
  <c r="G1125"/>
  <c r="G1126"/>
  <c r="G1127"/>
  <c r="G1128"/>
  <c r="F1125"/>
  <c r="F1126"/>
  <c r="F1127"/>
  <c r="F1128"/>
  <c r="E1125"/>
  <c r="E1126"/>
  <c r="E1127"/>
  <c r="E1128"/>
  <c r="F1116"/>
  <c r="G1116"/>
  <c r="G1117"/>
  <c r="G1118"/>
  <c r="G1119"/>
  <c r="G1120"/>
  <c r="F1117"/>
  <c r="F1118"/>
  <c r="F1119"/>
  <c r="F1120"/>
  <c r="E1117"/>
  <c r="E1118"/>
  <c r="E1119"/>
  <c r="E1120"/>
  <c r="F1106"/>
  <c r="G1106"/>
  <c r="G1107"/>
  <c r="G1108"/>
  <c r="G1109"/>
  <c r="G1110"/>
  <c r="F1107"/>
  <c r="F1108"/>
  <c r="F1109"/>
  <c r="F1110"/>
  <c r="E1107"/>
  <c r="E1108"/>
  <c r="E1109"/>
  <c r="E1110"/>
  <c r="F1095"/>
  <c r="G1095"/>
  <c r="G1096"/>
  <c r="G1097"/>
  <c r="G1098"/>
  <c r="G1099"/>
  <c r="F1096"/>
  <c r="F1097"/>
  <c r="F1098"/>
  <c r="F1099"/>
  <c r="E1096"/>
  <c r="E1097"/>
  <c r="E1098"/>
  <c r="E1099"/>
  <c r="F1084"/>
  <c r="G1084"/>
  <c r="G1085"/>
  <c r="G1086"/>
  <c r="G1087"/>
  <c r="G1088"/>
  <c r="F1085"/>
  <c r="F1086"/>
  <c r="F1087"/>
  <c r="F1088"/>
  <c r="E1085"/>
  <c r="E1086"/>
  <c r="E1087"/>
  <c r="E1088"/>
  <c r="F1074"/>
  <c r="G1074"/>
  <c r="G1075"/>
  <c r="G1076"/>
  <c r="G1077"/>
  <c r="G1078"/>
  <c r="F1075"/>
  <c r="F1076"/>
  <c r="F1077"/>
  <c r="F1078"/>
  <c r="E1075"/>
  <c r="E1076"/>
  <c r="E1077"/>
  <c r="E1078"/>
  <c r="F1065"/>
  <c r="G1065"/>
  <c r="G1066"/>
  <c r="G1067"/>
  <c r="G1068"/>
  <c r="G1069"/>
  <c r="F1066"/>
  <c r="F1067"/>
  <c r="F1068"/>
  <c r="F1069"/>
  <c r="E1066"/>
  <c r="E1067"/>
  <c r="E1068"/>
  <c r="E1069"/>
  <c r="F1057"/>
  <c r="G1057"/>
  <c r="G1058"/>
  <c r="G1059"/>
  <c r="G1060"/>
  <c r="G1061"/>
  <c r="F1058"/>
  <c r="F1059"/>
  <c r="F1060"/>
  <c r="F1061"/>
  <c r="E1058"/>
  <c r="E1059"/>
  <c r="E1060"/>
  <c r="E1061"/>
  <c r="F1047"/>
  <c r="G1047"/>
  <c r="G1048"/>
  <c r="G1049"/>
  <c r="G1050"/>
  <c r="G1051"/>
  <c r="F1048"/>
  <c r="F1049"/>
  <c r="F1050"/>
  <c r="F1051"/>
  <c r="E1048"/>
  <c r="E1049"/>
  <c r="E1050"/>
  <c r="E1051"/>
  <c r="F1036"/>
  <c r="G1036"/>
  <c r="G1037"/>
  <c r="G1038"/>
  <c r="G1039"/>
  <c r="G1040"/>
  <c r="F1037"/>
  <c r="F1038"/>
  <c r="F1039"/>
  <c r="F1040"/>
  <c r="E1037"/>
  <c r="E1038"/>
  <c r="E1039"/>
  <c r="E1040"/>
  <c r="F1025"/>
  <c r="G1025"/>
  <c r="G1026"/>
  <c r="G1027"/>
  <c r="G1028"/>
  <c r="G1029"/>
  <c r="F1026"/>
  <c r="F1027"/>
  <c r="F1028"/>
  <c r="F1029"/>
  <c r="E1026"/>
  <c r="E1027"/>
  <c r="E1028"/>
  <c r="E1029"/>
  <c r="F1015"/>
  <c r="G1015"/>
  <c r="G1016"/>
  <c r="G1017"/>
  <c r="G1018"/>
  <c r="G1019"/>
  <c r="F1016"/>
  <c r="F1017"/>
  <c r="F1018"/>
  <c r="F1019"/>
  <c r="E1016"/>
  <c r="E1017"/>
  <c r="E1018"/>
  <c r="E1019"/>
  <c r="F1004"/>
  <c r="G1004"/>
  <c r="G1005"/>
  <c r="G1006"/>
  <c r="G1007"/>
  <c r="G1008"/>
  <c r="F1005"/>
  <c r="F1006"/>
  <c r="F1007"/>
  <c r="F1008"/>
  <c r="E1005"/>
  <c r="E1006"/>
  <c r="E1007"/>
  <c r="E1008"/>
  <c r="F996"/>
  <c r="G996"/>
  <c r="G997"/>
  <c r="G998"/>
  <c r="G999"/>
  <c r="G1000"/>
  <c r="F997"/>
  <c r="F998"/>
  <c r="F999"/>
  <c r="F1000"/>
  <c r="E997"/>
  <c r="E998"/>
  <c r="E999"/>
  <c r="E1000"/>
  <c r="F986"/>
  <c r="G986"/>
  <c r="G987"/>
  <c r="G988"/>
  <c r="G989"/>
  <c r="G990"/>
  <c r="F987"/>
  <c r="F988"/>
  <c r="F989"/>
  <c r="F990"/>
  <c r="E987"/>
  <c r="E988"/>
  <c r="E989"/>
  <c r="E990"/>
  <c r="F976"/>
  <c r="G976"/>
  <c r="G977"/>
  <c r="G978"/>
  <c r="G979"/>
  <c r="G980"/>
  <c r="F977"/>
  <c r="F978"/>
  <c r="F979"/>
  <c r="F980"/>
  <c r="E977"/>
  <c r="E978"/>
  <c r="E979"/>
  <c r="E980"/>
  <c r="F967"/>
  <c r="G967"/>
  <c r="G968"/>
  <c r="G969"/>
  <c r="G970"/>
  <c r="G971"/>
  <c r="F968"/>
  <c r="F969"/>
  <c r="F970"/>
  <c r="F971"/>
  <c r="E968"/>
  <c r="E969"/>
  <c r="E970"/>
  <c r="E971"/>
  <c r="F959"/>
  <c r="G959"/>
  <c r="G960"/>
  <c r="G961"/>
  <c r="G962"/>
  <c r="G963"/>
  <c r="F960"/>
  <c r="F961"/>
  <c r="F962"/>
  <c r="F963"/>
  <c r="E960"/>
  <c r="E961"/>
  <c r="E962"/>
  <c r="E963"/>
  <c r="F950"/>
  <c r="G950"/>
  <c r="G951"/>
  <c r="G952"/>
  <c r="G953"/>
  <c r="G954"/>
  <c r="F951"/>
  <c r="F952"/>
  <c r="F953"/>
  <c r="F954"/>
  <c r="E951"/>
  <c r="E952"/>
  <c r="E953"/>
  <c r="E954"/>
  <c r="F942"/>
  <c r="G942"/>
  <c r="G943"/>
  <c r="G944"/>
  <c r="G945"/>
  <c r="G946"/>
  <c r="F943"/>
  <c r="F944"/>
  <c r="F945"/>
  <c r="F946"/>
  <c r="E943"/>
  <c r="E944"/>
  <c r="E945"/>
  <c r="E946"/>
  <c r="F932"/>
  <c r="G932"/>
  <c r="G933"/>
  <c r="G934"/>
  <c r="G935"/>
  <c r="G936"/>
  <c r="F933"/>
  <c r="F934"/>
  <c r="F935"/>
  <c r="F936"/>
  <c r="E934"/>
  <c r="E935"/>
  <c r="E936"/>
  <c r="F924"/>
  <c r="G924"/>
  <c r="G925"/>
  <c r="G926"/>
  <c r="G927"/>
  <c r="G928"/>
  <c r="F925"/>
  <c r="F926"/>
  <c r="F927"/>
  <c r="F928"/>
  <c r="E925"/>
  <c r="E926"/>
  <c r="E927"/>
  <c r="E928"/>
  <c r="F910"/>
  <c r="G910"/>
  <c r="G911"/>
  <c r="G912"/>
  <c r="G913"/>
  <c r="G914"/>
  <c r="F911"/>
  <c r="F912"/>
  <c r="F913"/>
  <c r="F914"/>
  <c r="E911"/>
  <c r="E912"/>
  <c r="E913"/>
  <c r="E914"/>
  <c r="F902"/>
  <c r="G902"/>
  <c r="G903"/>
  <c r="G904"/>
  <c r="G905"/>
  <c r="G906"/>
  <c r="F903"/>
  <c r="F904"/>
  <c r="F905"/>
  <c r="F906"/>
  <c r="E903"/>
  <c r="E904"/>
  <c r="E905"/>
  <c r="E906"/>
  <c r="G896"/>
  <c r="F892"/>
  <c r="F893"/>
  <c r="F894"/>
  <c r="F895"/>
  <c r="F896"/>
  <c r="E893"/>
  <c r="E894"/>
  <c r="E895"/>
  <c r="E896"/>
  <c r="G892"/>
  <c r="G893"/>
  <c r="G894"/>
  <c r="G895"/>
  <c r="F882"/>
  <c r="G882"/>
  <c r="G883"/>
  <c r="G884"/>
  <c r="G885"/>
  <c r="G886"/>
  <c r="F883"/>
  <c r="F884"/>
  <c r="F885"/>
  <c r="F886"/>
  <c r="E883"/>
  <c r="E884"/>
  <c r="E885"/>
  <c r="E886"/>
  <c r="F873"/>
  <c r="G873"/>
  <c r="G874"/>
  <c r="G875"/>
  <c r="G876"/>
  <c r="G877"/>
  <c r="F874"/>
  <c r="F875"/>
  <c r="F876"/>
  <c r="F877"/>
  <c r="E874"/>
  <c r="E875"/>
  <c r="E876"/>
  <c r="E877"/>
  <c r="F864"/>
  <c r="G864"/>
  <c r="G865"/>
  <c r="G866"/>
  <c r="G867"/>
  <c r="G868"/>
  <c r="F865"/>
  <c r="F866"/>
  <c r="F867"/>
  <c r="F868"/>
  <c r="E865"/>
  <c r="E866"/>
  <c r="E867"/>
  <c r="E868"/>
  <c r="F855"/>
  <c r="G855"/>
  <c r="G856"/>
  <c r="G857"/>
  <c r="G858"/>
  <c r="G859"/>
  <c r="F856"/>
  <c r="F857"/>
  <c r="F858"/>
  <c r="F859"/>
  <c r="E856"/>
  <c r="E857"/>
  <c r="E858"/>
  <c r="E859"/>
  <c r="F845"/>
  <c r="G845"/>
  <c r="G846"/>
  <c r="G847"/>
  <c r="G848"/>
  <c r="G849"/>
  <c r="F846"/>
  <c r="F847"/>
  <c r="F848"/>
  <c r="F849"/>
  <c r="E846"/>
  <c r="E847"/>
  <c r="E848"/>
  <c r="E849"/>
  <c r="F835"/>
  <c r="G835"/>
  <c r="G836"/>
  <c r="G837"/>
  <c r="G838"/>
  <c r="G839"/>
  <c r="F836"/>
  <c r="F837"/>
  <c r="F838"/>
  <c r="F839"/>
  <c r="E836"/>
  <c r="E837"/>
  <c r="E838"/>
  <c r="E839"/>
  <c r="F827"/>
  <c r="G827"/>
  <c r="G828"/>
  <c r="G829"/>
  <c r="G830"/>
  <c r="G831"/>
  <c r="F828"/>
  <c r="F829"/>
  <c r="F830"/>
  <c r="F831"/>
  <c r="E828"/>
  <c r="E829"/>
  <c r="E830"/>
  <c r="E831"/>
  <c r="G817"/>
  <c r="G818"/>
  <c r="G819"/>
  <c r="G820"/>
  <c r="F816"/>
  <c r="F817"/>
  <c r="F818"/>
  <c r="F819"/>
  <c r="F820"/>
  <c r="E817"/>
  <c r="E818"/>
  <c r="E819"/>
  <c r="E820"/>
  <c r="F807"/>
  <c r="G807"/>
  <c r="G808"/>
  <c r="G809"/>
  <c r="G810"/>
  <c r="G811"/>
  <c r="F808"/>
  <c r="F809"/>
  <c r="F810"/>
  <c r="F811"/>
  <c r="E808"/>
  <c r="E809"/>
  <c r="E810"/>
  <c r="E811"/>
  <c r="F798"/>
  <c r="G798"/>
  <c r="G799"/>
  <c r="G800"/>
  <c r="G801"/>
  <c r="G802"/>
  <c r="F799"/>
  <c r="F800"/>
  <c r="F801"/>
  <c r="F802"/>
  <c r="E799"/>
  <c r="E800"/>
  <c r="E801"/>
  <c r="E802"/>
  <c r="F789"/>
  <c r="G789"/>
  <c r="G790"/>
  <c r="G791"/>
  <c r="G792"/>
  <c r="G793"/>
  <c r="G794"/>
  <c r="F790"/>
  <c r="F791"/>
  <c r="F792"/>
  <c r="F793"/>
  <c r="F794"/>
  <c r="E790"/>
  <c r="E791"/>
  <c r="E792"/>
  <c r="E793"/>
  <c r="E794"/>
  <c r="F779"/>
  <c r="G779"/>
  <c r="G780"/>
  <c r="G781"/>
  <c r="G782"/>
  <c r="G783"/>
  <c r="F780"/>
  <c r="F781"/>
  <c r="F782"/>
  <c r="F783"/>
  <c r="E780"/>
  <c r="E781"/>
  <c r="E782"/>
  <c r="E783"/>
  <c r="F770"/>
  <c r="G770"/>
  <c r="G771"/>
  <c r="G772"/>
  <c r="G773"/>
  <c r="G774"/>
  <c r="F771"/>
  <c r="F772"/>
  <c r="F773"/>
  <c r="F774"/>
  <c r="E771"/>
  <c r="E772"/>
  <c r="E773"/>
  <c r="E774"/>
  <c r="F760"/>
  <c r="G760"/>
  <c r="G761"/>
  <c r="G762"/>
  <c r="G763"/>
  <c r="G764"/>
  <c r="F761"/>
  <c r="F762"/>
  <c r="F763"/>
  <c r="F764"/>
  <c r="E761"/>
  <c r="E762"/>
  <c r="E763"/>
  <c r="E764"/>
  <c r="F749"/>
  <c r="G749"/>
  <c r="G750"/>
  <c r="G751"/>
  <c r="G752"/>
  <c r="G753"/>
  <c r="F750"/>
  <c r="F751"/>
  <c r="F752"/>
  <c r="F753"/>
  <c r="E750"/>
  <c r="E751"/>
  <c r="E752"/>
  <c r="E753"/>
  <c r="F740"/>
  <c r="G740"/>
  <c r="G741"/>
  <c r="G742"/>
  <c r="G743"/>
  <c r="G744"/>
  <c r="F741"/>
  <c r="F742"/>
  <c r="F743"/>
  <c r="F744"/>
  <c r="E741"/>
  <c r="E742"/>
  <c r="E743"/>
  <c r="E744"/>
  <c r="F732"/>
  <c r="G732"/>
  <c r="G733"/>
  <c r="G734"/>
  <c r="G735"/>
  <c r="G736"/>
  <c r="F733"/>
  <c r="F734"/>
  <c r="F735"/>
  <c r="F736"/>
  <c r="E733"/>
  <c r="E734"/>
  <c r="E735"/>
  <c r="E736"/>
  <c r="F722"/>
  <c r="G722"/>
  <c r="G723"/>
  <c r="G724"/>
  <c r="G725"/>
  <c r="G726"/>
  <c r="F723"/>
  <c r="F724"/>
  <c r="F725"/>
  <c r="F726"/>
  <c r="E723"/>
  <c r="E724"/>
  <c r="E725"/>
  <c r="E726"/>
  <c r="F713"/>
  <c r="G713"/>
  <c r="G714"/>
  <c r="G715"/>
  <c r="G716"/>
  <c r="G717"/>
  <c r="F714"/>
  <c r="F715"/>
  <c r="F716"/>
  <c r="F717"/>
  <c r="E714"/>
  <c r="E715"/>
  <c r="E716"/>
  <c r="E717"/>
  <c r="F705"/>
  <c r="G705"/>
  <c r="G706"/>
  <c r="G707"/>
  <c r="G708"/>
  <c r="G709"/>
  <c r="F706"/>
  <c r="F707"/>
  <c r="F708"/>
  <c r="F709"/>
  <c r="E706"/>
  <c r="E707"/>
  <c r="E708"/>
  <c r="E709"/>
  <c r="F696"/>
  <c r="G696"/>
  <c r="G697"/>
  <c r="G698"/>
  <c r="G699"/>
  <c r="G700"/>
  <c r="F697"/>
  <c r="F698"/>
  <c r="F699"/>
  <c r="F700"/>
  <c r="E697"/>
  <c r="E698"/>
  <c r="E699"/>
  <c r="E700"/>
  <c r="F687"/>
  <c r="G687"/>
  <c r="G688"/>
  <c r="G689"/>
  <c r="G690"/>
  <c r="G691"/>
  <c r="F688"/>
  <c r="F689"/>
  <c r="F690"/>
  <c r="F691"/>
  <c r="E688"/>
  <c r="E689"/>
  <c r="E690"/>
  <c r="E691"/>
  <c r="F679"/>
  <c r="G679"/>
  <c r="G680"/>
  <c r="G681"/>
  <c r="G682"/>
  <c r="G683"/>
  <c r="F680"/>
  <c r="F681"/>
  <c r="F682"/>
  <c r="F683"/>
  <c r="E680"/>
  <c r="E681"/>
  <c r="E682"/>
  <c r="E683"/>
  <c r="F670"/>
  <c r="G670"/>
  <c r="G671"/>
  <c r="G672"/>
  <c r="G673"/>
  <c r="G674"/>
  <c r="F671"/>
  <c r="F672"/>
  <c r="F673"/>
  <c r="F674"/>
  <c r="E671"/>
  <c r="E672"/>
  <c r="E673"/>
  <c r="E674"/>
  <c r="F662"/>
  <c r="G662"/>
  <c r="G663"/>
  <c r="G664"/>
  <c r="G665"/>
  <c r="G666"/>
  <c r="F663"/>
  <c r="F664"/>
  <c r="F665"/>
  <c r="F666"/>
  <c r="E663"/>
  <c r="E664"/>
  <c r="E665"/>
  <c r="E666"/>
  <c r="F653"/>
  <c r="G653"/>
  <c r="G654"/>
  <c r="G655"/>
  <c r="G656"/>
  <c r="G657"/>
  <c r="F654"/>
  <c r="F655"/>
  <c r="F656"/>
  <c r="F657"/>
  <c r="E654"/>
  <c r="E655"/>
  <c r="E656"/>
  <c r="E657"/>
  <c r="F643"/>
  <c r="G643"/>
  <c r="G644"/>
  <c r="G645"/>
  <c r="G646"/>
  <c r="G647"/>
  <c r="F644"/>
  <c r="F645"/>
  <c r="F646"/>
  <c r="F647"/>
  <c r="E644"/>
  <c r="E645"/>
  <c r="E646"/>
  <c r="E647"/>
  <c r="F632"/>
  <c r="G632"/>
  <c r="G633"/>
  <c r="G634"/>
  <c r="G635"/>
  <c r="G636"/>
  <c r="F633"/>
  <c r="F634"/>
  <c r="F635"/>
  <c r="F636"/>
  <c r="E633"/>
  <c r="E634"/>
  <c r="E635"/>
  <c r="E636"/>
  <c r="F623"/>
  <c r="G623"/>
  <c r="G624"/>
  <c r="G625"/>
  <c r="G626"/>
  <c r="G627"/>
  <c r="F624"/>
  <c r="F625"/>
  <c r="F626"/>
  <c r="F627"/>
  <c r="E624"/>
  <c r="E625"/>
  <c r="E626"/>
  <c r="E627"/>
  <c r="F614"/>
  <c r="G614"/>
  <c r="G615"/>
  <c r="G616"/>
  <c r="G617"/>
  <c r="G618"/>
  <c r="F615"/>
  <c r="F616"/>
  <c r="F617"/>
  <c r="F618"/>
  <c r="E615"/>
  <c r="E616"/>
  <c r="E617"/>
  <c r="E618"/>
  <c r="F605"/>
  <c r="G605"/>
  <c r="G606"/>
  <c r="G607"/>
  <c r="G608"/>
  <c r="G609"/>
  <c r="F606"/>
  <c r="F607"/>
  <c r="F608"/>
  <c r="F609"/>
  <c r="E606"/>
  <c r="E607"/>
  <c r="E608"/>
  <c r="E609"/>
  <c r="F596"/>
  <c r="G596"/>
  <c r="G597"/>
  <c r="G598"/>
  <c r="G599"/>
  <c r="G600"/>
  <c r="F597"/>
  <c r="F598"/>
  <c r="F599"/>
  <c r="F600"/>
  <c r="E597"/>
  <c r="E598"/>
  <c r="E599"/>
  <c r="E600"/>
  <c r="F585"/>
  <c r="G585"/>
  <c r="G586"/>
  <c r="G587"/>
  <c r="G588"/>
  <c r="G589"/>
  <c r="F586"/>
  <c r="F587"/>
  <c r="F588"/>
  <c r="F589"/>
  <c r="E586"/>
  <c r="E587"/>
  <c r="E588"/>
  <c r="E589"/>
  <c r="F577"/>
  <c r="G577"/>
  <c r="G578"/>
  <c r="G579"/>
  <c r="G580"/>
  <c r="G581"/>
  <c r="F578"/>
  <c r="F579"/>
  <c r="F580"/>
  <c r="F581"/>
  <c r="E578"/>
  <c r="E579"/>
  <c r="E580"/>
  <c r="E581"/>
  <c r="F568"/>
  <c r="G568"/>
  <c r="G569"/>
  <c r="G570"/>
  <c r="G571"/>
  <c r="G572"/>
  <c r="F569"/>
  <c r="F570"/>
  <c r="F571"/>
  <c r="F572"/>
  <c r="E569"/>
  <c r="E570"/>
  <c r="E571"/>
  <c r="E572"/>
  <c r="F560"/>
  <c r="G560"/>
  <c r="G561"/>
  <c r="G562"/>
  <c r="G563"/>
  <c r="G564"/>
  <c r="F561"/>
  <c r="F562"/>
  <c r="F563"/>
  <c r="F564"/>
  <c r="E561"/>
  <c r="E562"/>
  <c r="E563"/>
  <c r="E564"/>
  <c r="F551"/>
  <c r="G551" l="1"/>
  <c r="G552"/>
  <c r="G553"/>
  <c r="G554"/>
  <c r="G555"/>
  <c r="F552"/>
  <c r="F553"/>
  <c r="F554"/>
  <c r="F555"/>
  <c r="E552"/>
  <c r="E553"/>
  <c r="E554"/>
  <c r="E555"/>
  <c r="F541"/>
  <c r="G541"/>
  <c r="G542"/>
  <c r="G543"/>
  <c r="G544"/>
  <c r="G545"/>
  <c r="F542"/>
  <c r="F543"/>
  <c r="F544"/>
  <c r="F545"/>
  <c r="E542"/>
  <c r="E543"/>
  <c r="E544"/>
  <c r="E545"/>
  <c r="F532"/>
  <c r="G532"/>
  <c r="G533"/>
  <c r="G534"/>
  <c r="G535"/>
  <c r="G536"/>
  <c r="F533"/>
  <c r="F534"/>
  <c r="F535"/>
  <c r="F536"/>
  <c r="E533"/>
  <c r="E534"/>
  <c r="E535"/>
  <c r="E536"/>
  <c r="F524"/>
  <c r="G524"/>
  <c r="G525"/>
  <c r="G526"/>
  <c r="G527"/>
  <c r="G528"/>
  <c r="F525"/>
  <c r="F526"/>
  <c r="F527"/>
  <c r="F528"/>
  <c r="E525"/>
  <c r="E526"/>
  <c r="E527"/>
  <c r="E528"/>
  <c r="F514"/>
  <c r="G514"/>
  <c r="G515"/>
  <c r="G516"/>
  <c r="G517"/>
  <c r="G518"/>
  <c r="G519"/>
  <c r="F515"/>
  <c r="F516"/>
  <c r="F517"/>
  <c r="F518"/>
  <c r="F519"/>
  <c r="E515"/>
  <c r="E516"/>
  <c r="E517"/>
  <c r="E518"/>
  <c r="E519"/>
  <c r="F504"/>
  <c r="G504"/>
  <c r="G505"/>
  <c r="G506"/>
  <c r="G507"/>
  <c r="G508"/>
  <c r="F505"/>
  <c r="F506"/>
  <c r="F507"/>
  <c r="F508"/>
  <c r="E505"/>
  <c r="E506"/>
  <c r="E507"/>
  <c r="E508"/>
  <c r="F494"/>
  <c r="G494"/>
  <c r="G495"/>
  <c r="G496"/>
  <c r="G497"/>
  <c r="G498"/>
  <c r="F495"/>
  <c r="F496"/>
  <c r="F497"/>
  <c r="F498"/>
  <c r="E495"/>
  <c r="E496"/>
  <c r="E497"/>
  <c r="E498"/>
  <c r="F485"/>
  <c r="G485"/>
  <c r="G486"/>
  <c r="G487"/>
  <c r="G488"/>
  <c r="G489"/>
  <c r="F486"/>
  <c r="F487"/>
  <c r="F488"/>
  <c r="F489"/>
  <c r="E486" l="1"/>
  <c r="E487"/>
  <c r="E488"/>
  <c r="E489"/>
  <c r="F476"/>
  <c r="G476"/>
  <c r="G477"/>
  <c r="G478"/>
  <c r="G479"/>
  <c r="G480"/>
  <c r="F477"/>
  <c r="F478"/>
  <c r="F479"/>
  <c r="F480"/>
  <c r="E477"/>
  <c r="E478"/>
  <c r="E479"/>
  <c r="E480"/>
  <c r="F467"/>
  <c r="G467"/>
  <c r="G468"/>
  <c r="G469"/>
  <c r="G470"/>
  <c r="G471"/>
  <c r="F468"/>
  <c r="F469"/>
  <c r="F470"/>
  <c r="F471"/>
  <c r="E468"/>
  <c r="E469"/>
  <c r="E470"/>
  <c r="E471"/>
  <c r="F459"/>
  <c r="G459"/>
  <c r="G460"/>
  <c r="G461"/>
  <c r="G462"/>
  <c r="G463"/>
  <c r="F460"/>
  <c r="F461"/>
  <c r="F462"/>
  <c r="F463"/>
  <c r="E460"/>
  <c r="E461"/>
  <c r="E462"/>
  <c r="E463"/>
  <c r="F450"/>
  <c r="G450"/>
  <c r="G451"/>
  <c r="G452"/>
  <c r="G453"/>
  <c r="G454"/>
  <c r="F451"/>
  <c r="F452"/>
  <c r="F453"/>
  <c r="F454"/>
  <c r="E451"/>
  <c r="E452"/>
  <c r="E453"/>
  <c r="E454"/>
  <c r="F440"/>
  <c r="G440"/>
  <c r="G441"/>
  <c r="G442"/>
  <c r="G443"/>
  <c r="G444"/>
  <c r="F441"/>
  <c r="F442"/>
  <c r="F443"/>
  <c r="F444"/>
  <c r="E441"/>
  <c r="E442"/>
  <c r="E443"/>
  <c r="E444"/>
  <c r="F431"/>
  <c r="G431"/>
  <c r="G432"/>
  <c r="G433"/>
  <c r="G434"/>
  <c r="G435"/>
  <c r="F432"/>
  <c r="F433"/>
  <c r="F434"/>
  <c r="F435"/>
  <c r="E432"/>
  <c r="E433"/>
  <c r="E434"/>
  <c r="E435"/>
  <c r="F422"/>
  <c r="G422" l="1"/>
  <c r="G423"/>
  <c r="G424"/>
  <c r="G425"/>
  <c r="G426"/>
  <c r="F423"/>
  <c r="F424"/>
  <c r="F425"/>
  <c r="F426"/>
  <c r="E423"/>
  <c r="E424"/>
  <c r="E425"/>
  <c r="E426"/>
  <c r="F413"/>
  <c r="G413"/>
  <c r="G414"/>
  <c r="G415"/>
  <c r="G416"/>
  <c r="G417"/>
  <c r="F414"/>
  <c r="F415"/>
  <c r="F416"/>
  <c r="F417"/>
  <c r="E414"/>
  <c r="E415"/>
  <c r="E416"/>
  <c r="E417"/>
  <c r="F403"/>
  <c r="G403"/>
  <c r="G404"/>
  <c r="G405"/>
  <c r="G406"/>
  <c r="G407"/>
  <c r="F404"/>
  <c r="F405"/>
  <c r="F406"/>
  <c r="F407"/>
  <c r="E404"/>
  <c r="E405"/>
  <c r="E406"/>
  <c r="E407"/>
  <c r="F394"/>
  <c r="G394"/>
  <c r="G395"/>
  <c r="G396"/>
  <c r="G397"/>
  <c r="G398"/>
  <c r="F395"/>
  <c r="F396"/>
  <c r="F397"/>
  <c r="F398"/>
  <c r="E395"/>
  <c r="E396"/>
  <c r="E397"/>
  <c r="E398"/>
  <c r="F384"/>
  <c r="G384"/>
  <c r="G385"/>
  <c r="G386"/>
  <c r="G387"/>
  <c r="G388"/>
  <c r="F385"/>
  <c r="F386"/>
  <c r="F387"/>
  <c r="F388"/>
  <c r="E385"/>
  <c r="E386"/>
  <c r="E387"/>
  <c r="E388"/>
  <c r="F375"/>
  <c r="G375"/>
  <c r="G376"/>
  <c r="G377"/>
  <c r="G378"/>
  <c r="G379"/>
  <c r="F376"/>
  <c r="F377"/>
  <c r="F378"/>
  <c r="F379"/>
  <c r="E376"/>
  <c r="E377"/>
  <c r="E378"/>
  <c r="E379"/>
  <c r="F366"/>
  <c r="G366"/>
  <c r="G367"/>
  <c r="G368"/>
  <c r="G369"/>
  <c r="G370"/>
  <c r="F367"/>
  <c r="F368"/>
  <c r="F369"/>
  <c r="F370"/>
  <c r="E367"/>
  <c r="E368"/>
  <c r="E369"/>
  <c r="E370"/>
  <c r="F357"/>
  <c r="G357"/>
  <c r="G358"/>
  <c r="G359"/>
  <c r="G360"/>
  <c r="G361"/>
  <c r="F358"/>
  <c r="F359"/>
  <c r="F360"/>
  <c r="F361"/>
  <c r="E358"/>
  <c r="E359"/>
  <c r="E360"/>
  <c r="E361"/>
  <c r="F348"/>
  <c r="G348"/>
  <c r="G349"/>
  <c r="G350"/>
  <c r="G351"/>
  <c r="G352"/>
  <c r="F349"/>
  <c r="F350"/>
  <c r="F351"/>
  <c r="F352"/>
  <c r="E349"/>
  <c r="E350"/>
  <c r="E351"/>
  <c r="E352"/>
  <c r="F338"/>
  <c r="G338"/>
  <c r="G339"/>
  <c r="G340"/>
  <c r="G341"/>
  <c r="G342"/>
  <c r="F339"/>
  <c r="F340"/>
  <c r="F341"/>
  <c r="F342"/>
  <c r="E339"/>
  <c r="E340"/>
  <c r="E341"/>
  <c r="E342"/>
  <c r="F330"/>
  <c r="G330"/>
  <c r="G331"/>
  <c r="G332"/>
  <c r="G333"/>
  <c r="G334"/>
  <c r="F331"/>
  <c r="F332"/>
  <c r="F333"/>
  <c r="F334"/>
  <c r="E331"/>
  <c r="E332"/>
  <c r="E333"/>
  <c r="E334"/>
  <c r="F319"/>
  <c r="G319" l="1"/>
  <c r="G320"/>
  <c r="G321"/>
  <c r="G322"/>
  <c r="G323"/>
  <c r="G324"/>
  <c r="F320"/>
  <c r="F321"/>
  <c r="F322"/>
  <c r="F323"/>
  <c r="F324"/>
  <c r="E320"/>
  <c r="E321"/>
  <c r="E322"/>
  <c r="E323"/>
  <c r="E324"/>
  <c r="F309"/>
  <c r="G309"/>
  <c r="G310"/>
  <c r="G311"/>
  <c r="G312"/>
  <c r="G313"/>
  <c r="G314"/>
  <c r="F310"/>
  <c r="F311"/>
  <c r="F312"/>
  <c r="F313"/>
  <c r="F314"/>
  <c r="E310"/>
  <c r="E311"/>
  <c r="E312"/>
  <c r="E313"/>
  <c r="E314"/>
  <c r="F300"/>
  <c r="G300"/>
  <c r="G301"/>
  <c r="G302"/>
  <c r="G303"/>
  <c r="G304"/>
  <c r="G305"/>
  <c r="F301"/>
  <c r="F302"/>
  <c r="F303"/>
  <c r="F304"/>
  <c r="F305"/>
  <c r="E301"/>
  <c r="E302"/>
  <c r="E303"/>
  <c r="E304"/>
  <c r="E305"/>
  <c r="F291"/>
  <c r="G291"/>
  <c r="G292"/>
  <c r="G293"/>
  <c r="G294"/>
  <c r="G295"/>
  <c r="F292"/>
  <c r="F293"/>
  <c r="F294"/>
  <c r="F295"/>
  <c r="E292"/>
  <c r="E293"/>
  <c r="E294"/>
  <c r="E295"/>
  <c r="F282"/>
  <c r="G282"/>
  <c r="G283"/>
  <c r="G284"/>
  <c r="G285"/>
  <c r="G286"/>
  <c r="F283"/>
  <c r="F284"/>
  <c r="F285"/>
  <c r="F286"/>
  <c r="E283"/>
  <c r="E284"/>
  <c r="E285"/>
  <c r="E286"/>
  <c r="F272"/>
  <c r="G272"/>
  <c r="G273"/>
  <c r="G274"/>
  <c r="G275"/>
  <c r="G276"/>
  <c r="G277"/>
  <c r="F273"/>
  <c r="F274"/>
  <c r="F275"/>
  <c r="F276"/>
  <c r="F277"/>
  <c r="E273"/>
  <c r="E274"/>
  <c r="E275"/>
  <c r="E276"/>
  <c r="E277"/>
  <c r="F263"/>
  <c r="G263"/>
  <c r="G264"/>
  <c r="G265"/>
  <c r="G266"/>
  <c r="G267"/>
  <c r="F264"/>
  <c r="F265"/>
  <c r="F266"/>
  <c r="F267"/>
  <c r="E264"/>
  <c r="E265"/>
  <c r="E266"/>
  <c r="E267"/>
  <c r="F253"/>
  <c r="G253"/>
  <c r="G254"/>
  <c r="G255"/>
  <c r="G256"/>
  <c r="G257"/>
  <c r="G258"/>
  <c r="F254"/>
  <c r="F255"/>
  <c r="F256"/>
  <c r="F257"/>
  <c r="F258"/>
  <c r="E254"/>
  <c r="E255"/>
  <c r="E256"/>
  <c r="E257"/>
  <c r="E258"/>
  <c r="F243"/>
  <c r="G243"/>
  <c r="G244"/>
  <c r="G245"/>
  <c r="G246"/>
  <c r="G247"/>
  <c r="G248"/>
  <c r="F244"/>
  <c r="F245"/>
  <c r="F246"/>
  <c r="F247"/>
  <c r="F248"/>
  <c r="E244"/>
  <c r="E245"/>
  <c r="E246"/>
  <c r="E247"/>
  <c r="E248"/>
  <c r="F234"/>
  <c r="G234"/>
  <c r="G235"/>
  <c r="G236"/>
  <c r="G237"/>
  <c r="G238"/>
  <c r="F235"/>
  <c r="F236"/>
  <c r="F237"/>
  <c r="F238"/>
  <c r="E235"/>
  <c r="E236"/>
  <c r="E237"/>
  <c r="E238"/>
  <c r="F214"/>
  <c r="G214"/>
  <c r="G215"/>
  <c r="G216"/>
  <c r="G217"/>
  <c r="G218"/>
  <c r="G219"/>
  <c r="F215"/>
  <c r="F216"/>
  <c r="F217"/>
  <c r="F218"/>
  <c r="F219"/>
  <c r="E215"/>
  <c r="E216"/>
  <c r="E217"/>
  <c r="E218"/>
  <c r="E219"/>
  <c r="F204"/>
  <c r="G204"/>
  <c r="G205"/>
  <c r="G206"/>
  <c r="G207"/>
  <c r="G208"/>
  <c r="F205"/>
  <c r="F206"/>
  <c r="F207"/>
  <c r="F208"/>
  <c r="E205"/>
  <c r="E206"/>
  <c r="E207"/>
  <c r="E208"/>
  <c r="F194"/>
  <c r="G194"/>
  <c r="G195"/>
  <c r="G196"/>
  <c r="G197"/>
  <c r="G198"/>
  <c r="F195"/>
  <c r="F196"/>
  <c r="F197"/>
  <c r="F198"/>
  <c r="E195"/>
  <c r="E196"/>
  <c r="E197"/>
  <c r="E198"/>
  <c r="F185"/>
  <c r="G185"/>
  <c r="G186"/>
  <c r="G187"/>
  <c r="G188"/>
  <c r="G189"/>
  <c r="F186"/>
  <c r="F187"/>
  <c r="F188"/>
  <c r="F189"/>
  <c r="E186"/>
  <c r="E187"/>
  <c r="E188"/>
  <c r="E189"/>
  <c r="F176"/>
  <c r="G176"/>
  <c r="G177"/>
  <c r="G178"/>
  <c r="G179"/>
  <c r="G180"/>
  <c r="F177"/>
  <c r="F178"/>
  <c r="F179"/>
  <c r="F180"/>
  <c r="E177"/>
  <c r="E178"/>
  <c r="E179"/>
  <c r="E180"/>
  <c r="F166"/>
  <c r="G166"/>
  <c r="G167"/>
  <c r="G168"/>
  <c r="G169"/>
  <c r="G170"/>
  <c r="F167"/>
  <c r="F168"/>
  <c r="F169"/>
  <c r="F170"/>
  <c r="E167"/>
  <c r="E168"/>
  <c r="E169"/>
  <c r="E170"/>
  <c r="F157"/>
  <c r="G157"/>
  <c r="G158"/>
  <c r="G159"/>
  <c r="G160"/>
  <c r="G161"/>
  <c r="F158"/>
  <c r="F159"/>
  <c r="F160"/>
  <c r="F161"/>
  <c r="E158"/>
  <c r="E159"/>
  <c r="E160"/>
  <c r="E161"/>
  <c r="F147"/>
  <c r="G147"/>
  <c r="G148"/>
  <c r="G149"/>
  <c r="G150"/>
  <c r="G151"/>
  <c r="G152"/>
  <c r="G153"/>
  <c r="F148"/>
  <c r="F149"/>
  <c r="F150"/>
  <c r="F151"/>
  <c r="F152"/>
  <c r="F153"/>
  <c r="E148"/>
  <c r="E149"/>
  <c r="E150"/>
  <c r="E151"/>
  <c r="E152"/>
  <c r="E153"/>
  <c r="F137"/>
  <c r="G137"/>
  <c r="G138"/>
  <c r="G139"/>
  <c r="G140"/>
  <c r="G141"/>
  <c r="G142"/>
  <c r="F138"/>
  <c r="F139"/>
  <c r="F140"/>
  <c r="F141"/>
  <c r="F142"/>
  <c r="E138"/>
  <c r="E139"/>
  <c r="E140"/>
  <c r="E141"/>
  <c r="E142"/>
  <c r="F127"/>
  <c r="G127"/>
  <c r="G128"/>
  <c r="G129"/>
  <c r="G130"/>
  <c r="G131"/>
  <c r="G132"/>
  <c r="F128"/>
  <c r="F129"/>
  <c r="F130"/>
  <c r="F131"/>
  <c r="F132"/>
  <c r="E128"/>
  <c r="E129"/>
  <c r="E130"/>
  <c r="E131"/>
  <c r="E132"/>
  <c r="F117"/>
  <c r="G117"/>
  <c r="G118"/>
  <c r="G119"/>
  <c r="G120"/>
  <c r="G121"/>
  <c r="G122"/>
  <c r="F118"/>
  <c r="F119"/>
  <c r="F120"/>
  <c r="F121"/>
  <c r="F122"/>
  <c r="E118"/>
  <c r="E119"/>
  <c r="E120"/>
  <c r="E121"/>
  <c r="E122"/>
  <c r="F108"/>
  <c r="G108"/>
  <c r="G109"/>
  <c r="G110"/>
  <c r="G111"/>
  <c r="G112"/>
  <c r="F109"/>
  <c r="F110"/>
  <c r="F111"/>
  <c r="F112"/>
  <c r="E109"/>
  <c r="E110"/>
  <c r="E111"/>
  <c r="E112"/>
  <c r="F99"/>
  <c r="G99"/>
  <c r="G100"/>
  <c r="G101"/>
  <c r="G102"/>
  <c r="G103"/>
  <c r="F100"/>
  <c r="F101"/>
  <c r="F102"/>
  <c r="F103"/>
  <c r="E100"/>
  <c r="E101"/>
  <c r="E102"/>
  <c r="E103"/>
  <c r="F90"/>
  <c r="G90"/>
  <c r="G91"/>
  <c r="G92"/>
  <c r="G93"/>
  <c r="G94"/>
  <c r="F91"/>
  <c r="F92"/>
  <c r="F93"/>
  <c r="F94"/>
  <c r="E91"/>
  <c r="E92"/>
  <c r="E93"/>
  <c r="E94"/>
  <c r="F82"/>
  <c r="G82"/>
  <c r="G83"/>
  <c r="G84"/>
  <c r="G85"/>
  <c r="G86"/>
  <c r="F83"/>
  <c r="F84"/>
  <c r="F85"/>
  <c r="F86"/>
  <c r="E83"/>
  <c r="E84"/>
  <c r="E85"/>
  <c r="E86"/>
  <c r="F73"/>
  <c r="G73"/>
  <c r="G74"/>
  <c r="G75"/>
  <c r="G76"/>
  <c r="G77"/>
  <c r="F74"/>
  <c r="F75"/>
  <c r="F76"/>
  <c r="F77"/>
  <c r="E74"/>
  <c r="E75"/>
  <c r="E76"/>
  <c r="E77"/>
  <c r="F63"/>
  <c r="G63"/>
  <c r="G64"/>
  <c r="G65"/>
  <c r="G66"/>
  <c r="G67"/>
  <c r="F64"/>
  <c r="F65"/>
  <c r="F66"/>
  <c r="F67"/>
  <c r="E64"/>
  <c r="E65"/>
  <c r="E66"/>
  <c r="E67"/>
  <c r="F54"/>
  <c r="G54"/>
  <c r="G55"/>
  <c r="G56"/>
  <c r="G57"/>
  <c r="G58"/>
  <c r="F55"/>
  <c r="F56"/>
  <c r="F57"/>
  <c r="F58"/>
  <c r="E55"/>
  <c r="E56"/>
  <c r="E57"/>
  <c r="E58"/>
  <c r="F45"/>
  <c r="G45"/>
  <c r="G46"/>
  <c r="G47"/>
  <c r="G48"/>
  <c r="G49"/>
  <c r="F46"/>
  <c r="F47"/>
  <c r="F48"/>
  <c r="F49"/>
  <c r="E46"/>
  <c r="E47"/>
  <c r="E48"/>
  <c r="E49"/>
  <c r="F36"/>
  <c r="G36"/>
  <c r="G37"/>
  <c r="G38"/>
  <c r="G39"/>
  <c r="G40"/>
  <c r="F37"/>
  <c r="F38"/>
  <c r="F39"/>
  <c r="F40"/>
  <c r="E37"/>
  <c r="E38"/>
  <c r="E39"/>
  <c r="E40"/>
  <c r="F25"/>
  <c r="G25"/>
  <c r="G26"/>
  <c r="G27"/>
  <c r="G28"/>
  <c r="G29"/>
  <c r="F26"/>
  <c r="F27"/>
  <c r="F28"/>
  <c r="F29"/>
  <c r="E26"/>
  <c r="E27"/>
  <c r="E28"/>
  <c r="E29"/>
  <c r="F16"/>
  <c r="G16"/>
  <c r="G17"/>
  <c r="G18"/>
  <c r="G19"/>
  <c r="G20"/>
  <c r="F17"/>
  <c r="F18"/>
  <c r="F19"/>
  <c r="F20"/>
  <c r="E17"/>
  <c r="E18"/>
  <c r="E19"/>
  <c r="E20"/>
  <c r="F7" l="1"/>
  <c r="G7"/>
  <c r="G8"/>
  <c r="G9"/>
  <c r="G10"/>
  <c r="G11"/>
  <c r="F8"/>
  <c r="F9"/>
  <c r="F10"/>
  <c r="F11"/>
  <c r="E8"/>
  <c r="E9"/>
  <c r="E10"/>
  <c r="E11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1" author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67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FE2</t>
        </r>
      </text>
    </comment>
    <comment ref="D17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8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9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9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0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1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2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3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38" author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4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5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6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6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7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9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PN1航线 TACOMA转</t>
        </r>
      </text>
    </comment>
    <comment ref="D29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1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2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2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33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3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4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5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7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8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39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0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1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1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2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3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4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5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6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7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47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48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9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0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0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1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2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533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541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54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55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566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57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58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58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596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0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61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61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</t>
        </r>
      </text>
    </comment>
    <comment ref="D62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63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64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65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65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6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67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680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687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69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70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71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71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2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3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B743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74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760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<sst xmlns="http://schemas.openxmlformats.org/spreadsheetml/2006/main" count="10243" uniqueCount="3186">
  <si>
    <t xml:space="preserve">DAMMAN </t>
  </si>
  <si>
    <t>CHENNAI</t>
  </si>
  <si>
    <t>HYUNDAI PRESTIGE</t>
  </si>
  <si>
    <t>SAN ANTONIO</t>
  </si>
  <si>
    <t>015E</t>
  </si>
  <si>
    <t>014E</t>
  </si>
  <si>
    <t>058E</t>
  </si>
  <si>
    <t>030E</t>
  </si>
  <si>
    <t>CARRIER</t>
  </si>
  <si>
    <t>CNTAO</t>
  </si>
  <si>
    <t>COSCO PRIDE</t>
  </si>
  <si>
    <t>CMA CGM ALCAZAR</t>
  </si>
  <si>
    <t>020E</t>
  </si>
  <si>
    <t>STX</t>
  </si>
  <si>
    <t>025S</t>
  </si>
  <si>
    <t>066S</t>
  </si>
  <si>
    <t>026S</t>
  </si>
  <si>
    <t>053S</t>
  </si>
  <si>
    <t>CNCAN</t>
  </si>
  <si>
    <t>CSCL NEPTUNE</t>
  </si>
  <si>
    <t>ISTANBUL</t>
  </si>
  <si>
    <t>CNHKG</t>
  </si>
  <si>
    <t>W047</t>
  </si>
  <si>
    <t>W109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</si>
  <si>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</si>
  <si>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</si>
  <si>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</si>
  <si>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</si>
  <si>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</si>
  <si>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</si>
  <si>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</si>
  <si>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</si>
  <si>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</si>
  <si>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</si>
  <si>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</si>
  <si>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</si>
  <si>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</si>
  <si>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</si>
  <si>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011W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</si>
  <si>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</si>
  <si>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</si>
  <si>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</si>
  <si>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</si>
  <si>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</si>
  <si>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</si>
  <si>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</si>
  <si>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</si>
  <si>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YM SUCCESS</t>
  </si>
  <si>
    <t>XIN QIN HUANG DAO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</si>
  <si>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</si>
  <si>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</si>
  <si>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</si>
  <si>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</si>
  <si>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</si>
  <si>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</si>
  <si>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</si>
  <si>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</si>
  <si>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</si>
  <si>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022E</t>
  </si>
  <si>
    <t>027E</t>
  </si>
  <si>
    <t xml:space="preserve">VALENCIA  </t>
  </si>
  <si>
    <t>PIRAEUS</t>
  </si>
  <si>
    <t>COSCO HELLAS</t>
  </si>
  <si>
    <t xml:space="preserve">GENOA </t>
  </si>
  <si>
    <t>OOCL TOKYO</t>
  </si>
  <si>
    <t xml:space="preserve">ISTANBUL(k) </t>
  </si>
  <si>
    <t xml:space="preserve">BEIRUT  </t>
  </si>
  <si>
    <t>ZANTE</t>
  </si>
  <si>
    <t xml:space="preserve">ALEXANDRIA  </t>
  </si>
  <si>
    <t xml:space="preserve">ASHDOD </t>
  </si>
  <si>
    <t>005W</t>
  </si>
  <si>
    <t>009W</t>
  </si>
  <si>
    <t>CAPE TOWN</t>
  </si>
  <si>
    <t>VIA SGP</t>
  </si>
  <si>
    <t>018W</t>
  </si>
  <si>
    <t>SGP</t>
  </si>
  <si>
    <t>010W</t>
  </si>
  <si>
    <t>024W</t>
  </si>
  <si>
    <t xml:space="preserve">AUCKLAND </t>
  </si>
  <si>
    <t xml:space="preserve">BRISBANE  </t>
  </si>
  <si>
    <t>BRISBANE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</si>
  <si>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</si>
  <si>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</si>
  <si>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</si>
  <si>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</si>
  <si>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</si>
  <si>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</si>
  <si>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</si>
  <si>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</si>
  <si>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</si>
  <si>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082W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</si>
  <si>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</si>
  <si>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</si>
  <si>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</si>
  <si>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</si>
  <si>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</si>
  <si>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</si>
  <si>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</si>
  <si>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</si>
  <si>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</si>
  <si>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</si>
  <si>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</si>
  <si>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</si>
  <si>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</si>
  <si>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</si>
  <si>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</si>
  <si>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</si>
  <si>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</si>
  <si>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</si>
  <si>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</si>
  <si>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</si>
  <si>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</si>
  <si>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</si>
  <si>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</si>
  <si>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</si>
  <si>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</si>
  <si>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</si>
  <si>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</si>
  <si>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</si>
  <si>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</si>
  <si>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</si>
  <si>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COSCO OCEANIA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</si>
  <si>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</si>
  <si>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</si>
  <si>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</si>
  <si>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</si>
  <si>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</si>
  <si>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</si>
  <si>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</si>
  <si>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</si>
  <si>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</si>
  <si>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</si>
  <si>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>090W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</si>
  <si>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</si>
  <si>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</si>
  <si>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</si>
  <si>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</si>
  <si>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</si>
  <si>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</si>
  <si>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</si>
  <si>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</si>
  <si>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</si>
  <si>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</si>
  <si>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</si>
  <si>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</si>
  <si>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</si>
  <si>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</si>
  <si>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</si>
  <si>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</si>
  <si>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</si>
  <si>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TAMINA</t>
  </si>
  <si>
    <t>HYUNDAI BRAVE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</si>
  <si>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</si>
  <si>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</si>
  <si>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</si>
  <si>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</si>
  <si>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</si>
  <si>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</si>
  <si>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GREENWICH BRIDGE</t>
  </si>
  <si>
    <t>094E</t>
  </si>
  <si>
    <t>HYUNDAI FAITH</t>
  </si>
  <si>
    <t>HYUNDAI FORCE</t>
  </si>
  <si>
    <t>OAKLAND,CA</t>
  </si>
  <si>
    <t>NEW YORK,NJ</t>
  </si>
  <si>
    <t>026E</t>
  </si>
  <si>
    <t>019E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</si>
  <si>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</si>
  <si>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</si>
  <si>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</si>
  <si>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</si>
  <si>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</si>
  <si>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</si>
  <si>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</si>
  <si>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</si>
  <si>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</si>
  <si>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</si>
  <si>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</si>
  <si>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YML</t>
  </si>
  <si>
    <t>0015W</t>
  </si>
  <si>
    <t>OOCL LUXEMBOURG</t>
  </si>
  <si>
    <t>ANT</t>
  </si>
  <si>
    <t>ROT</t>
  </si>
  <si>
    <t>FELIXSTOWE</t>
  </si>
  <si>
    <t>CMA CGM TITAN</t>
  </si>
  <si>
    <t>VARNA</t>
  </si>
  <si>
    <t>VIA HAMBURG</t>
  </si>
  <si>
    <t>EVER SMART</t>
  </si>
  <si>
    <t>EVER USEFUL</t>
  </si>
  <si>
    <t>MEDITERRANEAN ROUTE</t>
  </si>
  <si>
    <t>BARCELONA</t>
  </si>
  <si>
    <t>MSK</t>
  </si>
  <si>
    <t>CMA</t>
  </si>
  <si>
    <t>PIR</t>
  </si>
  <si>
    <t>BEIRUT</t>
  </si>
  <si>
    <t>LIMASSOL</t>
  </si>
  <si>
    <t>027W</t>
  </si>
  <si>
    <t>035W</t>
  </si>
  <si>
    <t>042W</t>
  </si>
  <si>
    <t>AFRICA ROUTE</t>
  </si>
  <si>
    <t>AUSTRALIA &amp; NEW ZEALAND ROUTE</t>
  </si>
  <si>
    <t>BRI</t>
  </si>
  <si>
    <t>006S</t>
  </si>
  <si>
    <t>AGLAIA</t>
  </si>
  <si>
    <t>MEL</t>
  </si>
  <si>
    <t>OOCL NAGOYA</t>
  </si>
  <si>
    <t>057S</t>
  </si>
  <si>
    <t>042S</t>
  </si>
  <si>
    <t>016S</t>
  </si>
  <si>
    <t>APL AUSTRIA</t>
  </si>
  <si>
    <t>APL TURKEY</t>
  </si>
  <si>
    <t>SYD</t>
  </si>
  <si>
    <t>PKG(N)</t>
  </si>
  <si>
    <t>KMTC</t>
  </si>
  <si>
    <t>PENANG</t>
  </si>
  <si>
    <t>SITC LAEM CHABANG</t>
  </si>
  <si>
    <t>HAIPHONG</t>
  </si>
  <si>
    <t>SITC FANGCHENG</t>
  </si>
  <si>
    <t>SUR</t>
  </si>
  <si>
    <t>SIHANOUVKILLE</t>
  </si>
  <si>
    <t>MANILA(S)</t>
  </si>
  <si>
    <t>LAEM CHABANG</t>
  </si>
  <si>
    <t>071W</t>
  </si>
  <si>
    <t>014W</t>
  </si>
  <si>
    <t>072W</t>
  </si>
  <si>
    <t>015W</t>
  </si>
  <si>
    <t>RCL</t>
  </si>
  <si>
    <t>053W</t>
  </si>
  <si>
    <t>INDIAN ROUTE</t>
  </si>
  <si>
    <t>CLT</t>
  </si>
  <si>
    <t>NEW DELHI/(P )</t>
  </si>
  <si>
    <t>NHAVA SHEVA</t>
  </si>
  <si>
    <t>012W</t>
  </si>
  <si>
    <t>016W</t>
  </si>
  <si>
    <t>109W</t>
  </si>
  <si>
    <t>COLOMBO</t>
  </si>
  <si>
    <t>COSCO YANTIAN</t>
  </si>
  <si>
    <t>KARACHI</t>
  </si>
  <si>
    <t>DUB</t>
  </si>
  <si>
    <t>OOCL SOUTHAMPTON</t>
  </si>
  <si>
    <t xml:space="preserve">DUB </t>
  </si>
  <si>
    <t>AQA</t>
  </si>
  <si>
    <t>COSCO SHANGHAI</t>
  </si>
  <si>
    <t>DAMMAN</t>
  </si>
  <si>
    <t>RIYADH</t>
  </si>
  <si>
    <t>MOL PROSPERITY</t>
  </si>
  <si>
    <t>CALLAO</t>
  </si>
  <si>
    <t>BUENAVENTURA</t>
  </si>
  <si>
    <t>BUE</t>
  </si>
  <si>
    <t>MANZANILLO</t>
  </si>
  <si>
    <t>048E</t>
  </si>
  <si>
    <t>SINGAPORE</t>
  </si>
  <si>
    <t>025W</t>
  </si>
  <si>
    <t>017W</t>
  </si>
  <si>
    <t>MOL GENESIS</t>
  </si>
  <si>
    <t>COSCO HOUSTON</t>
  </si>
  <si>
    <t>COLON FREE ZONE</t>
  </si>
  <si>
    <t>LA</t>
  </si>
  <si>
    <t>044E</t>
  </si>
  <si>
    <t>055E</t>
  </si>
  <si>
    <t>070E</t>
  </si>
  <si>
    <t>060W</t>
  </si>
  <si>
    <t>IKARIA</t>
  </si>
  <si>
    <t>NYC</t>
  </si>
  <si>
    <t>HYUNDAI GOODWILL</t>
  </si>
  <si>
    <t>CHICAGO</t>
  </si>
  <si>
    <t>MIAMI</t>
  </si>
  <si>
    <t>JAPAN &amp; SOUTH KOREA</t>
  </si>
  <si>
    <t>OSAKA/KOBE</t>
  </si>
  <si>
    <t>TOKYO/YOKOHAMA</t>
  </si>
  <si>
    <t>NAGOYA</t>
  </si>
  <si>
    <t>SITC HONGKONG</t>
  </si>
  <si>
    <t>BUSAN</t>
  </si>
  <si>
    <t>INCHON</t>
  </si>
  <si>
    <t>CNSZX</t>
  </si>
  <si>
    <t>BANGKOK</t>
  </si>
  <si>
    <t>TAYMA</t>
  </si>
  <si>
    <t>AL RIFFA</t>
  </si>
  <si>
    <t>CSCL STAR</t>
  </si>
  <si>
    <t>PANCON VICTORY</t>
  </si>
  <si>
    <t>PANCON SUNSHINE</t>
  </si>
  <si>
    <t xml:space="preserve">TORONTO </t>
  </si>
  <si>
    <t>MONTREAL</t>
  </si>
  <si>
    <t>KUO LUNG</t>
  </si>
  <si>
    <t>CMA  EMC COSCO /PEX3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</si>
  <si>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</si>
  <si>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</si>
  <si>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</si>
  <si>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</si>
  <si>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XIN MING ZHOU 20</t>
  </si>
  <si>
    <t>HAKATA</t>
  </si>
  <si>
    <t>SITC SHANGHAI</t>
  </si>
  <si>
    <t>OOCL SAVANNAH</t>
  </si>
  <si>
    <t>HF FORTUNE</t>
  </si>
  <si>
    <t>MAERSK VLADIVOSTOK  </t>
  </si>
  <si>
    <t>WAN HAI 515</t>
  </si>
  <si>
    <t>013W</t>
  </si>
  <si>
    <t>WAN HAI 510</t>
  </si>
  <si>
    <t>008W</t>
  </si>
  <si>
    <t xml:space="preserve"> </t>
  </si>
  <si>
    <t xml:space="preserve">CMA CGM VIRGINIA </t>
  </si>
  <si>
    <t>CMA CGM NEW JERSEY</t>
  </si>
  <si>
    <t>CMA CGM GEORGIA</t>
  </si>
  <si>
    <t>SITC KEELUNG</t>
  </si>
  <si>
    <t>WAN HAI 508</t>
  </si>
  <si>
    <t>EVER LUCENT</t>
  </si>
  <si>
    <t xml:space="preserve">COSCO SAO PAULO </t>
  </si>
  <si>
    <t>XIN FANG CHENG</t>
  </si>
  <si>
    <t>MOL ENDOWMENT</t>
  </si>
  <si>
    <t>KAMA BHUM</t>
  </si>
  <si>
    <t>SONGYUNHE</t>
  </si>
  <si>
    <t>COCHRANE</t>
  </si>
  <si>
    <t>MSC ALBANY</t>
  </si>
  <si>
    <t>WIDE CHARLIE</t>
  </si>
  <si>
    <t>MAERSK DANUBE</t>
  </si>
  <si>
    <t>WIDE ALPHA</t>
  </si>
  <si>
    <t>ONE BLUE JAY</t>
  </si>
  <si>
    <t>COSCO SHIPPING NEBULA</t>
  </si>
  <si>
    <t>CSCL VENUS</t>
  </si>
  <si>
    <t>COSCO NINGBO</t>
  </si>
  <si>
    <t>APL CHARLESTON</t>
  </si>
  <si>
    <t>EVER LOADING</t>
  </si>
  <si>
    <t>005E</t>
  </si>
  <si>
    <t>COSCO SHIPPING SOLAR</t>
  </si>
  <si>
    <t>CSCL PACIFIC OCEAN</t>
  </si>
  <si>
    <t>EVER GRADE</t>
  </si>
  <si>
    <t>MAERSK TANJONG</t>
  </si>
  <si>
    <t>MAERSK SALALAH</t>
  </si>
  <si>
    <t>HYUNDAI PARAMOUNT</t>
  </si>
  <si>
    <t>HYUNDAI PRIVILEGE</t>
  </si>
  <si>
    <t>SITC GUANGDONG</t>
  </si>
  <si>
    <t>2009E</t>
  </si>
  <si>
    <t>BAI CHAY BRIDGE</t>
  </si>
  <si>
    <t>MAERSK EUPHRATES</t>
  </si>
  <si>
    <t>TASMAN</t>
  </si>
  <si>
    <t>COSCO SHIPPING VIRGO</t>
  </si>
  <si>
    <t>COSCO SHIPPING SCORPIO</t>
  </si>
  <si>
    <t>TAMPA TRIUMPH</t>
  </si>
  <si>
    <t>COSCO SHIPPING RHINE</t>
  </si>
  <si>
    <t>MAIRA XL</t>
  </si>
  <si>
    <t>CSCL SOUTH CHINA SEA</t>
  </si>
  <si>
    <t>XIN LOS ANGELES</t>
  </si>
  <si>
    <t>039N</t>
  </si>
  <si>
    <t>CSCL SUMMER</t>
  </si>
  <si>
    <t>EVER LIVING</t>
  </si>
  <si>
    <t>EVER LEADER</t>
  </si>
  <si>
    <t>BERNHARD SCHULTE</t>
  </si>
  <si>
    <t>KOTA CEPAT</t>
  </si>
  <si>
    <t>COSCO SHIPPING AQUARIUS</t>
  </si>
  <si>
    <t>EVER UNITY</t>
  </si>
  <si>
    <t>EVER URSULA</t>
  </si>
  <si>
    <t>GSL ELENI</t>
  </si>
  <si>
    <t>CMA CGM MEDEA</t>
  </si>
  <si>
    <t>063W</t>
  </si>
  <si>
    <t>VALENCE</t>
  </si>
  <si>
    <t>XIN NAN SHA</t>
  </si>
  <si>
    <t>COSCO HAIFA</t>
  </si>
  <si>
    <t>COSCO COLOMBO</t>
  </si>
  <si>
    <t>056S</t>
  </si>
  <si>
    <t>XIN LIAN YUN GANG</t>
  </si>
  <si>
    <t>WAN HAI 516</t>
  </si>
  <si>
    <t>KOTA SEJARAH</t>
  </si>
  <si>
    <t>COSCO SURABAYA</t>
  </si>
  <si>
    <t>SITC HAKATA</t>
  </si>
  <si>
    <t>2008S</t>
  </si>
  <si>
    <t>2010S</t>
  </si>
  <si>
    <t>2012S</t>
  </si>
  <si>
    <t>SITC KWANGYANG</t>
  </si>
  <si>
    <t>2007N</t>
  </si>
  <si>
    <t>2009N</t>
  </si>
  <si>
    <t>2010E</t>
  </si>
  <si>
    <t>HYUNDAI PREMIUM</t>
  </si>
  <si>
    <t>2011E</t>
  </si>
  <si>
    <t>2012E</t>
  </si>
  <si>
    <t>BLANK</t>
  </si>
  <si>
    <t>CNNGB</t>
    <phoneticPr fontId="35" type="noConversion"/>
  </si>
  <si>
    <t>COSCO SHIPPING LIBRA</t>
  </si>
  <si>
    <t>COSCO SHIPPING SAGITTARIUS</t>
  </si>
  <si>
    <t>CMA CGM LOUIS BLERIOT</t>
  </si>
  <si>
    <t>0FL65W1</t>
  </si>
  <si>
    <t>CMA CGM GEORG FORSTER</t>
  </si>
  <si>
    <t>CMA CGM BOUGAINVILLE</t>
  </si>
  <si>
    <t>CMA CGM JEAN MERMOZ</t>
  </si>
  <si>
    <t>CMA CGM ANTOINE DE SAINT EXUPERY</t>
  </si>
  <si>
    <t>0FL67W1</t>
  </si>
  <si>
    <t>0FL69W1</t>
  </si>
  <si>
    <t>0FL6BW1</t>
  </si>
  <si>
    <t>0FL6DW1</t>
  </si>
  <si>
    <t>CMA CGM MEXICO</t>
  </si>
  <si>
    <t>0FM3ZW1</t>
  </si>
  <si>
    <t>CMA CGM BENJAMIN FRANKLIN</t>
  </si>
  <si>
    <t>APL VANDA</t>
  </si>
  <si>
    <t>APL LION CITY</t>
  </si>
  <si>
    <t>APL TEMASEK</t>
  </si>
  <si>
    <t>0FM41W1</t>
  </si>
  <si>
    <t>0FM43W1</t>
  </si>
  <si>
    <t>0FM45W1</t>
  </si>
  <si>
    <t>0FM47W1</t>
  </si>
  <si>
    <t>OOCL HONG KONG</t>
  </si>
  <si>
    <t>OOCL INDONESIA</t>
  </si>
  <si>
    <t>COSCO SHIPPING PISCES</t>
  </si>
  <si>
    <t>CSCL ARCTIC OCEAN</t>
  </si>
  <si>
    <t>OOCL UNITED KINGDOM</t>
  </si>
  <si>
    <t>COSCO HARMONY</t>
  </si>
  <si>
    <t xml:space="preserve">CSCL STAR </t>
  </si>
  <si>
    <t>TOKYO TRIUMPH</t>
  </si>
  <si>
    <t>052W</t>
  </si>
  <si>
    <t>055W</t>
  </si>
  <si>
    <t>CMA CGM CONGO</t>
  </si>
  <si>
    <t>CMA CGM VOLGA</t>
  </si>
  <si>
    <t>0BX67W1</t>
  </si>
  <si>
    <t>0BX6DW1</t>
  </si>
  <si>
    <t>EVER STRONG</t>
  </si>
  <si>
    <t>0BE69W1</t>
  </si>
  <si>
    <t>0BE6DW1</t>
  </si>
  <si>
    <t>0BE6FW1</t>
  </si>
  <si>
    <t>CMA CGM COLUMBA</t>
  </si>
  <si>
    <t>CMA CGM CENTAURUS</t>
  </si>
  <si>
    <t>CMA CGM GEMINI</t>
  </si>
  <si>
    <t>CMA CGM ANDROMEDA</t>
  </si>
  <si>
    <t>0ME61W1</t>
  </si>
  <si>
    <t>0ME63W1</t>
  </si>
  <si>
    <t>0ME65W1</t>
  </si>
  <si>
    <t>0ME67W1</t>
  </si>
  <si>
    <t>0ME69W1</t>
  </si>
  <si>
    <t>FRANKFURT EXPRESS</t>
  </si>
  <si>
    <t>MOL PREMIUM</t>
  </si>
  <si>
    <t>RDO ENDEAVOUR</t>
  </si>
  <si>
    <t>COYHAIQUE</t>
  </si>
  <si>
    <t>CAUQUENES</t>
  </si>
  <si>
    <t>CORCOVADO</t>
  </si>
  <si>
    <t>MOL BELIEF</t>
  </si>
  <si>
    <t>2013E</t>
  </si>
  <si>
    <t>2014E</t>
  </si>
  <si>
    <t>2015E</t>
  </si>
  <si>
    <t>2016E</t>
  </si>
  <si>
    <t>2017E</t>
  </si>
  <si>
    <t>MOL BEACON</t>
  </si>
  <si>
    <t>MSC MAXINE</t>
  </si>
  <si>
    <t>KOTA PEMIMPIN</t>
  </si>
  <si>
    <t>MOL BEAUTY</t>
  </si>
  <si>
    <t>MOL EXPLORER</t>
  </si>
  <si>
    <t>MILANO BRIDGE</t>
  </si>
  <si>
    <t>MALIK AL ASHTAR</t>
  </si>
  <si>
    <t>ONE MINATO</t>
  </si>
  <si>
    <t>AL MASHRAB</t>
  </si>
  <si>
    <t>AL JMELIYAH</t>
  </si>
  <si>
    <t>HYUNDAI PRIDE</t>
  </si>
  <si>
    <t>HMM ALGECIRAS</t>
  </si>
  <si>
    <t>HONG KONG EXPRESS</t>
  </si>
  <si>
    <t>ONE MILLAU</t>
  </si>
  <si>
    <t>JEBEL ALI</t>
  </si>
  <si>
    <t>EVER GLORY</t>
  </si>
  <si>
    <t xml:space="preserve">EVER GREET </t>
  </si>
  <si>
    <t>EVER GENIUS</t>
  </si>
  <si>
    <t xml:space="preserve">EVER GENTLE </t>
  </si>
  <si>
    <t>1081W</t>
  </si>
  <si>
    <t>1082W</t>
  </si>
  <si>
    <t>1083W</t>
  </si>
  <si>
    <t>1084W</t>
  </si>
  <si>
    <t>1085W</t>
  </si>
  <si>
    <t>CNNGB</t>
    <phoneticPr fontId="35" type="noConversion"/>
  </si>
  <si>
    <t>15E</t>
  </si>
  <si>
    <t>16E</t>
  </si>
  <si>
    <t>17E</t>
  </si>
  <si>
    <t>16W</t>
  </si>
  <si>
    <t>17W</t>
  </si>
  <si>
    <t>COSCO GUANGZHOU</t>
  </si>
  <si>
    <t>CMA CGM HYDRA</t>
  </si>
  <si>
    <t>APL PARIS</t>
  </si>
  <si>
    <t>0PP6BE1MA</t>
  </si>
  <si>
    <t>0PP6DE1MA</t>
  </si>
  <si>
    <t>0PP6FE1MA</t>
  </si>
  <si>
    <t>0PP6HE1MA</t>
  </si>
  <si>
    <t>0QA5LS</t>
  </si>
  <si>
    <t>0QA5NS</t>
  </si>
  <si>
    <t>0QA5PS</t>
  </si>
  <si>
    <t>0QA5RS</t>
  </si>
  <si>
    <t>0QA5TS</t>
  </si>
  <si>
    <t xml:space="preserve">GSL NINGBO </t>
  </si>
  <si>
    <t xml:space="preserve">GSL GRANIA </t>
  </si>
  <si>
    <t xml:space="preserve">MAERSK AMAZON </t>
  </si>
  <si>
    <t xml:space="preserve">GH LEVANT </t>
  </si>
  <si>
    <t>014S</t>
  </si>
  <si>
    <t>015S</t>
  </si>
  <si>
    <t>017S</t>
  </si>
  <si>
    <t>2018E</t>
  </si>
  <si>
    <t>XIN HONG KONG</t>
  </si>
  <si>
    <t>COSCO AMERICA</t>
  </si>
  <si>
    <t>CSCL ZEEBRUGGE</t>
  </si>
  <si>
    <t>140N</t>
  </si>
  <si>
    <t>095N</t>
  </si>
  <si>
    <t>066N</t>
  </si>
  <si>
    <t>028N</t>
  </si>
  <si>
    <t>COSCO ITALY</t>
  </si>
  <si>
    <t>CSCL SPRING</t>
  </si>
  <si>
    <t>CMA CGM TANCREDI</t>
  </si>
  <si>
    <t>CMA CGM MELISANDE</t>
  </si>
  <si>
    <t>CMA CGM BIANCA</t>
  </si>
  <si>
    <t>CMA CGM LA TRAVIATA</t>
  </si>
  <si>
    <t>GULF BRIDGE</t>
  </si>
  <si>
    <t>0PG6DE1</t>
  </si>
  <si>
    <t>0PG6FE1</t>
  </si>
  <si>
    <t>0PG6HE1</t>
  </si>
  <si>
    <t>0PG6JE1</t>
  </si>
  <si>
    <t>0PG6LE1</t>
  </si>
  <si>
    <t>EVER LIVELY</t>
  </si>
  <si>
    <t>0947E</t>
  </si>
  <si>
    <t>0VC5ZE1</t>
  </si>
  <si>
    <t>0949E</t>
  </si>
  <si>
    <t>0950E</t>
  </si>
  <si>
    <t>COSCO SHIPPING LOTUS</t>
  </si>
  <si>
    <t>CMA CGM MAGELLAN</t>
  </si>
  <si>
    <t>COSCO SHIPPING SAKURA</t>
  </si>
  <si>
    <t>CMA CGM AMERIGO VESPUCCI</t>
  </si>
  <si>
    <t>COSCO FORTUNE</t>
  </si>
  <si>
    <t>051E</t>
  </si>
  <si>
    <t>0MB5LE1</t>
  </si>
  <si>
    <t>0MB5PE1</t>
  </si>
  <si>
    <t>CMA CGM MUMBAI</t>
  </si>
  <si>
    <t>CMA CGM LITANI</t>
  </si>
  <si>
    <t>CMA CGM CALLISTO</t>
  </si>
  <si>
    <t>APL SOUTHAMPTON</t>
  </si>
  <si>
    <t>0SV83S1</t>
  </si>
  <si>
    <t>0SV87S1</t>
  </si>
  <si>
    <t>0SV8BS1</t>
  </si>
  <si>
    <t>0SV8JS1</t>
  </si>
  <si>
    <t>EVER LOVELY</t>
  </si>
  <si>
    <t>YM UTILITY</t>
  </si>
  <si>
    <t>COLOMBO EXPRESS</t>
  </si>
  <si>
    <t>YM UNANIMITY</t>
  </si>
  <si>
    <t>WAN HAI 513</t>
  </si>
  <si>
    <t>WAN HAI 512</t>
  </si>
  <si>
    <t>ALEXANDRIA BRIDGE</t>
  </si>
  <si>
    <t>GREEN HORIZON</t>
  </si>
  <si>
    <t>SINOTRANS KAOHSIUNG</t>
  </si>
  <si>
    <t xml:space="preserve"> BOX EXPRESS</t>
  </si>
  <si>
    <t xml:space="preserve"> ITHA BHUM</t>
  </si>
  <si>
    <t xml:space="preserve"> JITRA BHUM</t>
  </si>
  <si>
    <t>2014S</t>
  </si>
  <si>
    <t>2015S</t>
  </si>
  <si>
    <t>2016S</t>
  </si>
  <si>
    <t>2017S</t>
  </si>
  <si>
    <t>2018S</t>
  </si>
  <si>
    <t>2019E</t>
  </si>
  <si>
    <t>2020E</t>
  </si>
  <si>
    <t>142E</t>
  </si>
  <si>
    <t>143E</t>
  </si>
  <si>
    <t>144E</t>
  </si>
  <si>
    <t>145E</t>
  </si>
  <si>
    <t>HYUNDAI PLATINUM</t>
  </si>
  <si>
    <t>MAERSK SIHANOUKVILLE  </t>
  </si>
  <si>
    <t>MCC DANANG  </t>
  </si>
  <si>
    <t>MCC YANGON  </t>
  </si>
  <si>
    <t>MCC NINGBO  </t>
  </si>
  <si>
    <t>012A  </t>
  </si>
  <si>
    <t>015A  </t>
  </si>
  <si>
    <t>010A  </t>
  </si>
  <si>
    <t>006A  </t>
  </si>
  <si>
    <t>OOCL TAIPEI</t>
  </si>
  <si>
    <t>042E</t>
  </si>
  <si>
    <t>101E</t>
  </si>
  <si>
    <t>OOCL UTAH</t>
  </si>
  <si>
    <t>039E</t>
  </si>
  <si>
    <t>076E</t>
  </si>
  <si>
    <t>093E</t>
  </si>
  <si>
    <t>EVER UNICORN</t>
  </si>
  <si>
    <t>XIN FEI ZHOU</t>
  </si>
  <si>
    <t>YM UBERTY</t>
  </si>
  <si>
    <t>138E</t>
  </si>
  <si>
    <t>078E</t>
  </si>
  <si>
    <t>029E</t>
  </si>
  <si>
    <t>EVER ELITE</t>
  </si>
  <si>
    <t>KOTA CARUM</t>
  </si>
  <si>
    <t>059E</t>
  </si>
  <si>
    <t>CSCL INDIAN OCEAN</t>
  </si>
  <si>
    <t>037W</t>
  </si>
  <si>
    <t>THALASSA HELLAS</t>
  </si>
  <si>
    <t>KOTA PAHLAWAN</t>
  </si>
  <si>
    <t>TITAN</t>
  </si>
  <si>
    <t>0989W</t>
  </si>
  <si>
    <t>0020W</t>
  </si>
  <si>
    <t>0992W</t>
  </si>
  <si>
    <t>1662W</t>
  </si>
  <si>
    <t>WAN HAI 611</t>
  </si>
  <si>
    <t>COSCO ROTTERDAM</t>
  </si>
  <si>
    <t>WAN HAI 613</t>
  </si>
  <si>
    <t>163W</t>
  </si>
  <si>
    <t>W044</t>
  </si>
  <si>
    <t>155W</t>
  </si>
  <si>
    <t>W038</t>
  </si>
  <si>
    <t>MAERSK STOCKHOLM</t>
  </si>
  <si>
    <t>SAN FRANCISCA</t>
  </si>
  <si>
    <t>SAN FELIX</t>
  </si>
  <si>
    <t>CARL SCHULTE</t>
  </si>
  <si>
    <t>KMTC DUBAI</t>
  </si>
  <si>
    <t>CLEMENS SCHULTE</t>
  </si>
  <si>
    <t>KMTC MUMBAI</t>
  </si>
  <si>
    <t>FOLEGANDROS</t>
  </si>
  <si>
    <t>2002W</t>
  </si>
  <si>
    <t>073W</t>
  </si>
  <si>
    <t>2003W</t>
  </si>
  <si>
    <t>236S</t>
  </si>
  <si>
    <t>079S</t>
  </si>
  <si>
    <t>237S</t>
  </si>
  <si>
    <t>CMA CGM RODOLPHE</t>
  </si>
  <si>
    <t>SEAMAX ROWAYTON</t>
  </si>
  <si>
    <t>VANTAGE</t>
  </si>
  <si>
    <t>EVER LAUREL</t>
  </si>
  <si>
    <t>0AA5XW1</t>
  </si>
  <si>
    <t>063S</t>
  </si>
  <si>
    <t>418S</t>
  </si>
  <si>
    <t>069S</t>
  </si>
  <si>
    <t>058S</t>
  </si>
  <si>
    <t>XIN TIAN JIN</t>
  </si>
  <si>
    <t>070S</t>
  </si>
  <si>
    <t>391W</t>
  </si>
  <si>
    <t>W063</t>
  </si>
  <si>
    <t>CMA CGM BUTTERFLY</t>
  </si>
  <si>
    <t>0VK5DW</t>
  </si>
  <si>
    <t>0VK53W</t>
  </si>
  <si>
    <t>SEADREAM</t>
  </si>
  <si>
    <t>ZIM KINGSTON</t>
  </si>
  <si>
    <t>WIKING</t>
  </si>
  <si>
    <t>COSCO OSAKA</t>
  </si>
  <si>
    <t>088W</t>
  </si>
  <si>
    <t>150W</t>
  </si>
  <si>
    <t>0927W</t>
  </si>
  <si>
    <t xml:space="preserve">KOTA SEJATI </t>
  </si>
  <si>
    <t xml:space="preserve">KOTA SELAMAT </t>
  </si>
  <si>
    <t>KOTA SEGAR</t>
  </si>
  <si>
    <t xml:space="preserve">KOTA SETIA </t>
  </si>
  <si>
    <t>GSL NINGBO</t>
  </si>
  <si>
    <t>GSL GRANIA</t>
  </si>
  <si>
    <t>MAERSK AMAZON</t>
  </si>
  <si>
    <t>MOL PARTNER</t>
  </si>
  <si>
    <t>NYK LIBRA</t>
  </si>
  <si>
    <t>MOL PARADISE</t>
  </si>
  <si>
    <t>APR</t>
    <phoneticPr fontId="35" type="noConversion"/>
  </si>
  <si>
    <t>SITC LIAONING</t>
  </si>
  <si>
    <t>SITC ZHEJIANG</t>
  </si>
  <si>
    <t xml:space="preserve"> SITC /VTX3</t>
    <phoneticPr fontId="35" type="noConversion"/>
  </si>
  <si>
    <t>SITC FUJIAN</t>
  </si>
  <si>
    <t>SITC KANTO</t>
  </si>
  <si>
    <t>SITC KAWASAKI</t>
  </si>
  <si>
    <t>STELLAR WINDSOR</t>
  </si>
  <si>
    <t>SITC JIANGSU</t>
  </si>
  <si>
    <t>SITC /VTX2</t>
    <phoneticPr fontId="35" type="noConversion"/>
  </si>
  <si>
    <t>2020S</t>
  </si>
  <si>
    <t xml:space="preserve">SITC /CJV5 </t>
    <phoneticPr fontId="35" type="noConversion"/>
  </si>
  <si>
    <t>SITC DALIAN</t>
  </si>
  <si>
    <t>2011N</t>
  </si>
  <si>
    <t>2013N</t>
  </si>
  <si>
    <t xml:space="preserve">SNL SITC/NA1 CJV4 </t>
    <phoneticPr fontId="35" type="noConversion"/>
  </si>
  <si>
    <t>SITC TOYOHASHI</t>
  </si>
  <si>
    <t>SITC YOKOHAMA</t>
  </si>
  <si>
    <t xml:space="preserve">SITC/SKU </t>
    <phoneticPr fontId="35" type="noConversion"/>
  </si>
  <si>
    <t>SITC/SKU</t>
    <phoneticPr fontId="35" type="noConversion"/>
  </si>
  <si>
    <t>NOSCO (sitc)   VTX2          /SNL NJ1</t>
    <phoneticPr fontId="35" type="noConversion"/>
  </si>
  <si>
    <t xml:space="preserve">SITC /CJV4 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</si>
  <si>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</si>
  <si>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</si>
  <si>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</si>
  <si>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</si>
  <si>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COSCO/AEU6</t>
    <phoneticPr fontId="35" type="noConversion"/>
  </si>
  <si>
    <t xml:space="preserve">LE HAVRE  </t>
    <phoneticPr fontId="35" type="noConversion"/>
  </si>
  <si>
    <t>VESSEL</t>
    <phoneticPr fontId="35" type="noConversion"/>
  </si>
  <si>
    <t>MSC CAMILLE</t>
    <phoneticPr fontId="35" type="noConversion"/>
  </si>
  <si>
    <t>014W</t>
    <phoneticPr fontId="35" type="noConversion"/>
  </si>
  <si>
    <t>HMM/HSD/AE6</t>
    <phoneticPr fontId="35" type="noConversion"/>
  </si>
  <si>
    <t xml:space="preserve">MSC GAIA </t>
    <phoneticPr fontId="35" type="noConversion"/>
  </si>
  <si>
    <t>015W</t>
    <phoneticPr fontId="35" type="noConversion"/>
  </si>
  <si>
    <t xml:space="preserve">MSC KATRINA </t>
    <phoneticPr fontId="35" type="noConversion"/>
  </si>
  <si>
    <t>016W</t>
    <phoneticPr fontId="35" type="noConversion"/>
  </si>
  <si>
    <t xml:space="preserve">MDV GUSNEU </t>
    <phoneticPr fontId="35" type="noConversion"/>
  </si>
  <si>
    <t>017W</t>
    <phoneticPr fontId="35" type="noConversion"/>
  </si>
  <si>
    <t xml:space="preserve">MAERSK EMERALD </t>
    <phoneticPr fontId="35" type="noConversion"/>
  </si>
  <si>
    <t>018W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</si>
  <si>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</si>
  <si>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</si>
  <si>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>VESSEL</t>
    <phoneticPr fontId="35" type="noConversion"/>
  </si>
  <si>
    <t xml:space="preserve">FELIXSTOWE </t>
    <phoneticPr fontId="35" type="noConversion"/>
  </si>
  <si>
    <t xml:space="preserve">MAERSK ENSHI </t>
    <phoneticPr fontId="35" type="noConversion"/>
  </si>
  <si>
    <t>013W</t>
    <phoneticPr fontId="35" type="noConversion"/>
  </si>
  <si>
    <t>MSK AE1</t>
    <phoneticPr fontId="35" type="noConversion"/>
  </si>
  <si>
    <t xml:space="preserve">MAERSK ELBA </t>
    <phoneticPr fontId="35" type="noConversion"/>
  </si>
  <si>
    <t>014W</t>
    <phoneticPr fontId="35" type="noConversion"/>
  </si>
  <si>
    <t xml:space="preserve">MAERSK ESSEX </t>
    <phoneticPr fontId="35" type="noConversion"/>
  </si>
  <si>
    <t>015W</t>
    <phoneticPr fontId="35" type="noConversion"/>
  </si>
  <si>
    <t>MSC ARIANE</t>
    <phoneticPr fontId="35" type="noConversion"/>
  </si>
  <si>
    <t>MAERSK EUREKA</t>
    <phoneticPr fontId="35" type="noConversion"/>
  </si>
  <si>
    <t>012W</t>
    <phoneticPr fontId="35" type="noConversion"/>
  </si>
  <si>
    <t>COSCO /AEU1</t>
    <phoneticPr fontId="35" type="noConversion"/>
  </si>
  <si>
    <t>011W</t>
    <phoneticPr fontId="35" type="noConversion"/>
  </si>
  <si>
    <t>008W</t>
    <phoneticPr fontId="35" type="noConversion"/>
  </si>
  <si>
    <t>034W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</si>
  <si>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</si>
  <si>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</si>
  <si>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</si>
  <si>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</si>
  <si>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>011W</t>
    <phoneticPr fontId="35" type="noConversion"/>
  </si>
  <si>
    <t>008W</t>
    <phoneticPr fontId="35" type="noConversion"/>
  </si>
  <si>
    <t>034W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</si>
  <si>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</si>
  <si>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</si>
  <si>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</si>
  <si>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ONE/HPL/FE4</t>
    <phoneticPr fontId="35" type="noConversion"/>
  </si>
  <si>
    <t>013W</t>
    <phoneticPr fontId="35" type="noConversion"/>
  </si>
  <si>
    <t>012W</t>
    <phoneticPr fontId="35" type="noConversion"/>
  </si>
  <si>
    <t>035W</t>
    <phoneticPr fontId="35" type="noConversion"/>
  </si>
  <si>
    <t>001W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</si>
  <si>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</si>
  <si>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</si>
  <si>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</si>
  <si>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</si>
  <si>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</si>
  <si>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</si>
  <si>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</si>
  <si>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</si>
  <si>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</si>
  <si>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</si>
  <si>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</si>
  <si>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035W</t>
    <phoneticPr fontId="35" type="noConversion"/>
  </si>
  <si>
    <t>001W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</si>
  <si>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</si>
  <si>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</si>
  <si>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</si>
  <si>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</si>
  <si>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</si>
  <si>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</si>
  <si>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</si>
  <si>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</si>
  <si>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</si>
  <si>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</si>
  <si>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</si>
  <si>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</si>
  <si>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025W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</si>
  <si>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</si>
  <si>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</si>
  <si>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</si>
  <si>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020W</t>
    <phoneticPr fontId="35" type="noConversion"/>
  </si>
  <si>
    <t>039W</t>
    <phoneticPr fontId="35" type="noConversion"/>
  </si>
  <si>
    <t>009W</t>
    <phoneticPr fontId="35" type="noConversion"/>
  </si>
  <si>
    <t>PIRAEUS</t>
    <phoneticPr fontId="35" type="noConversion"/>
  </si>
  <si>
    <t xml:space="preserve">GENOA </t>
    <phoneticPr fontId="35" type="noConversion"/>
  </si>
  <si>
    <t>039W</t>
    <phoneticPr fontId="35" type="noConversion"/>
  </si>
  <si>
    <t>009W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</si>
  <si>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</si>
  <si>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</si>
  <si>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</si>
  <si>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</si>
  <si>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MSC ALEXANDRA</t>
    <phoneticPr fontId="35" type="noConversion"/>
  </si>
  <si>
    <t>MSC /MSK /AE20</t>
    <phoneticPr fontId="35" type="noConversion"/>
  </si>
  <si>
    <t xml:space="preserve">MAERSK HALIFAX </t>
    <phoneticPr fontId="35" type="noConversion"/>
  </si>
  <si>
    <t>MSC IRENE</t>
    <phoneticPr fontId="35" type="noConversion"/>
  </si>
  <si>
    <t xml:space="preserve">MSC DEILA </t>
    <phoneticPr fontId="35" type="noConversion"/>
  </si>
  <si>
    <t xml:space="preserve">MSC VANDYA 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</si>
  <si>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</si>
  <si>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</si>
  <si>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</si>
  <si>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</si>
  <si>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</si>
  <si>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</si>
  <si>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</si>
  <si>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</si>
  <si>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</si>
  <si>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 COSCO ONE/ ZAX1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</si>
  <si>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</si>
  <si>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</si>
  <si>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</si>
  <si>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</si>
  <si>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COSCO/WAX2</t>
    <phoneticPr fontId="35" type="noConversion"/>
  </si>
  <si>
    <t>0043W</t>
    <phoneticPr fontId="35" type="noConversion"/>
  </si>
  <si>
    <t>0037W</t>
    <phoneticPr fontId="35" type="noConversion"/>
  </si>
  <si>
    <t>0044W</t>
    <phoneticPr fontId="35" type="noConversion"/>
  </si>
  <si>
    <t>0035W</t>
    <phoneticPr fontId="35" type="noConversion"/>
  </si>
  <si>
    <t>APAPA,LAGOS/TINCAN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</si>
  <si>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</si>
  <si>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</si>
  <si>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</si>
  <si>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</si>
  <si>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</si>
  <si>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</si>
  <si>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MSC/MSK /AE7</t>
    <phoneticPr fontId="35" type="noConversion"/>
  </si>
  <si>
    <t xml:space="preserve">ELLY MAERSK </t>
    <phoneticPr fontId="35" type="noConversion"/>
  </si>
  <si>
    <t xml:space="preserve">MATZ MAERSK </t>
    <phoneticPr fontId="35" type="noConversion"/>
  </si>
  <si>
    <t>016W</t>
    <phoneticPr fontId="35" type="noConversion"/>
  </si>
  <si>
    <t>MARIBO MAERSK</t>
    <phoneticPr fontId="35" type="noConversion"/>
  </si>
  <si>
    <t>017W</t>
    <phoneticPr fontId="35" type="noConversion"/>
  </si>
  <si>
    <t xml:space="preserve">MDV AERNEU </t>
    <phoneticPr fontId="35" type="noConversion"/>
  </si>
  <si>
    <t>018W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</si>
  <si>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</si>
  <si>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</si>
  <si>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</si>
  <si>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</si>
  <si>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</si>
  <si>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</si>
  <si>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</si>
  <si>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</si>
  <si>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</si>
  <si>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COSCO  FCE</t>
    <phoneticPr fontId="35" type="noConversion"/>
  </si>
  <si>
    <t xml:space="preserve">BRISBANE  </t>
    <phoneticPr fontId="35" type="noConversion"/>
  </si>
  <si>
    <t>016N</t>
    <phoneticPr fontId="35" type="noConversion"/>
  </si>
  <si>
    <t>MAERSK AU1 MSC(Wallaby)</t>
    <phoneticPr fontId="35" type="noConversion"/>
  </si>
  <si>
    <t>017N</t>
    <phoneticPr fontId="35" type="noConversion"/>
  </si>
  <si>
    <t>018N</t>
    <phoneticPr fontId="35" type="noConversion"/>
  </si>
  <si>
    <t>019N</t>
    <phoneticPr fontId="35" type="noConversion"/>
  </si>
  <si>
    <t>020N</t>
    <phoneticPr fontId="35" type="noConversion"/>
  </si>
  <si>
    <t xml:space="preserve">FREMANTLE(PERTH) </t>
    <phoneticPr fontId="35" type="noConversion"/>
  </si>
  <si>
    <t>039E</t>
    <phoneticPr fontId="35" type="noConversion"/>
  </si>
  <si>
    <t>ONE SAC</t>
    <phoneticPr fontId="35" type="noConversion"/>
  </si>
  <si>
    <t>042E</t>
    <phoneticPr fontId="35" type="noConversion"/>
  </si>
  <si>
    <t>076E</t>
    <phoneticPr fontId="35" type="noConversion"/>
  </si>
  <si>
    <t>092E</t>
    <phoneticPr fontId="35" type="noConversion"/>
  </si>
  <si>
    <t xml:space="preserve">MELBOURNE  </t>
    <phoneticPr fontId="35" type="noConversion"/>
  </si>
  <si>
    <t>ONE EMC  AUE/NEAX</t>
    <phoneticPr fontId="35" type="noConversion"/>
  </si>
  <si>
    <t xml:space="preserve">SYDNEY 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</si>
  <si>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</si>
  <si>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</si>
  <si>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</si>
  <si>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PA1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</si>
  <si>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</si>
  <si>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</si>
  <si>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W128</t>
    <phoneticPr fontId="35" type="noConversion"/>
  </si>
  <si>
    <t>WHL  CI2</t>
    <phoneticPr fontId="35" type="noConversion"/>
  </si>
  <si>
    <t>W172</t>
    <phoneticPr fontId="35" type="noConversion"/>
  </si>
  <si>
    <t>W064</t>
    <phoneticPr fontId="35" type="noConversion"/>
  </si>
  <si>
    <t>W076</t>
    <phoneticPr fontId="35" type="noConversion"/>
  </si>
  <si>
    <t>CNNGB</t>
    <phoneticPr fontId="35" type="noConversion"/>
  </si>
  <si>
    <t>WAREHOUSE CUT OFF</t>
    <phoneticPr fontId="35" type="noConversion"/>
  </si>
  <si>
    <t>391W</t>
    <phoneticPr fontId="35" type="noConversion"/>
  </si>
  <si>
    <t>WHL CI3</t>
    <phoneticPr fontId="35" type="noConversion"/>
  </si>
  <si>
    <t>W063</t>
    <phoneticPr fontId="35" type="noConversion"/>
  </si>
  <si>
    <t>109W</t>
    <phoneticPr fontId="35" type="noConversion"/>
  </si>
  <si>
    <t>W047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</si>
  <si>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</si>
  <si>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</si>
  <si>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</si>
  <si>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</si>
  <si>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</si>
  <si>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</si>
  <si>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</si>
  <si>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</si>
  <si>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</si>
  <si>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</si>
  <si>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</si>
  <si>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246S</t>
    <phoneticPr fontId="35" type="noConversion"/>
  </si>
  <si>
    <t>RCL /RBC1</t>
    <phoneticPr fontId="35" type="noConversion"/>
  </si>
  <si>
    <t>310S</t>
    <phoneticPr fontId="35" type="noConversion"/>
  </si>
  <si>
    <t>302S</t>
    <phoneticPr fontId="35" type="noConversion"/>
  </si>
  <si>
    <t>247S</t>
    <phoneticPr fontId="35" type="noConversion"/>
  </si>
  <si>
    <t>311S</t>
    <phoneticPr fontId="35" type="noConversion"/>
  </si>
  <si>
    <t xml:space="preserve">BANGKOK   </t>
    <phoneticPr fontId="35" type="noConversion"/>
  </si>
  <si>
    <t>BANGKOK</t>
    <phoneticPr fontId="35" type="noConversion"/>
  </si>
  <si>
    <t>067S</t>
    <phoneticPr fontId="35" type="noConversion"/>
  </si>
  <si>
    <t>COSCO RBC2</t>
    <phoneticPr fontId="35" type="noConversion"/>
  </si>
  <si>
    <t>048S</t>
    <phoneticPr fontId="35" type="noConversion"/>
  </si>
  <si>
    <t>014S</t>
    <phoneticPr fontId="35" type="noConversion"/>
  </si>
  <si>
    <t>068S</t>
    <phoneticPr fontId="35" type="noConversion"/>
  </si>
  <si>
    <t>310S</t>
    <phoneticPr fontId="35" type="noConversion"/>
  </si>
  <si>
    <t>302S</t>
    <phoneticPr fontId="35" type="noConversion"/>
  </si>
  <si>
    <t>247S</t>
    <phoneticPr fontId="35" type="noConversion"/>
  </si>
  <si>
    <t>311S</t>
    <phoneticPr fontId="35" type="noConversion"/>
  </si>
  <si>
    <t xml:space="preserve">SINGAPORE        </t>
    <phoneticPr fontId="35" type="noConversion"/>
  </si>
  <si>
    <t>060W</t>
    <phoneticPr fontId="35" type="noConversion"/>
  </si>
  <si>
    <t>HMM ACS</t>
    <phoneticPr fontId="35" type="noConversion"/>
  </si>
  <si>
    <t>070W</t>
    <phoneticPr fontId="35" type="noConversion"/>
  </si>
  <si>
    <t>053W</t>
    <phoneticPr fontId="35" type="noConversion"/>
  </si>
  <si>
    <t>072W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</si>
  <si>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</si>
  <si>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</si>
  <si>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</si>
  <si>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</si>
  <si>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</si>
  <si>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</si>
  <si>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</si>
  <si>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</si>
  <si>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</si>
  <si>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</si>
  <si>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</si>
  <si>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TOKYO </t>
    <phoneticPr fontId="35" type="noConversion"/>
  </si>
  <si>
    <t>141E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</si>
  <si>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</si>
  <si>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</si>
  <si>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</si>
  <si>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</si>
  <si>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>2008E</t>
    <phoneticPr fontId="35" type="noConversion"/>
  </si>
  <si>
    <t>EAS</t>
    <phoneticPr fontId="35" type="noConversion"/>
  </si>
  <si>
    <t>2014E</t>
    <phoneticPr fontId="35" type="noConversion"/>
  </si>
  <si>
    <t xml:space="preserve">INCHON </t>
    <phoneticPr fontId="35" type="noConversion"/>
  </si>
  <si>
    <t>XIN MING ZHOU 20</t>
    <phoneticPr fontId="35" type="noConversion"/>
  </si>
  <si>
    <t>2016E</t>
    <phoneticPr fontId="35" type="noConversion"/>
  </si>
  <si>
    <t>NOSCO</t>
    <phoneticPr fontId="35" type="noConversion"/>
  </si>
  <si>
    <t xml:space="preserve">CHATTANOOGA  </t>
    <phoneticPr fontId="35" type="noConversion"/>
  </si>
  <si>
    <t>DONGYOUNG/TAIYOUNG</t>
    <phoneticPr fontId="35" type="noConversion"/>
  </si>
  <si>
    <t xml:space="preserve">CHATTANOOGA  </t>
    <phoneticPr fontId="35" type="noConversion"/>
  </si>
  <si>
    <t xml:space="preserve">CHATTANOOGA </t>
    <phoneticPr fontId="35" type="noConversion"/>
  </si>
  <si>
    <t>2014S</t>
    <phoneticPr fontId="35" type="noConversion"/>
  </si>
  <si>
    <t>SNL</t>
    <phoneticPr fontId="35" type="noConversion"/>
  </si>
  <si>
    <t>DONG FANG FU</t>
    <phoneticPr fontId="35" type="noConversion"/>
  </si>
  <si>
    <t xml:space="preserve">KEELUNG </t>
    <phoneticPr fontId="35" type="noConversion"/>
  </si>
  <si>
    <t>KEELUNG</t>
    <phoneticPr fontId="35" type="noConversion"/>
  </si>
  <si>
    <t>XIN MING ZHOU18</t>
    <phoneticPr fontId="35" type="noConversion"/>
  </si>
  <si>
    <t>2013S</t>
    <phoneticPr fontId="35" type="noConversion"/>
  </si>
  <si>
    <t>NTW1 1/2</t>
    <phoneticPr fontId="35" type="noConversion"/>
  </si>
  <si>
    <t>NEW MINGZHOU 12</t>
    <phoneticPr fontId="35" type="noConversion"/>
  </si>
  <si>
    <t>NEW MINGZHOU 60</t>
    <phoneticPr fontId="35" type="noConversion"/>
  </si>
  <si>
    <t>NTW2   4/5</t>
    <phoneticPr fontId="35" type="noConversion"/>
  </si>
  <si>
    <t xml:space="preserve">TAICHUNG </t>
    <phoneticPr fontId="35" type="noConversion"/>
  </si>
  <si>
    <t>SNL</t>
    <phoneticPr fontId="35" type="noConversion"/>
  </si>
  <si>
    <t xml:space="preserve">HONGKONG </t>
    <phoneticPr fontId="35" type="noConversion"/>
  </si>
  <si>
    <t>HONGKONG</t>
    <phoneticPr fontId="35" type="noConversion"/>
  </si>
  <si>
    <t>HONGKONG</t>
    <phoneticPr fontId="35" type="noConversion"/>
  </si>
  <si>
    <t>COSCO /PMX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</si>
  <si>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</si>
  <si>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</si>
  <si>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</si>
  <si>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</si>
  <si>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>CNNGB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</si>
  <si>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</si>
  <si>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</si>
  <si>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</si>
  <si>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COSCO/FI3</t>
    <phoneticPr fontId="35" type="noConversion"/>
  </si>
  <si>
    <t xml:space="preserve">COLOMBO        </t>
    <phoneticPr fontId="35" type="noConversion"/>
  </si>
  <si>
    <t>COSCO/AEU5</t>
    <phoneticPr fontId="35" type="noConversion"/>
  </si>
  <si>
    <t>MAERSK ENSHI</t>
    <phoneticPr fontId="35" type="noConversion"/>
  </si>
  <si>
    <t>MSK /AE1</t>
    <phoneticPr fontId="35" type="noConversion"/>
  </si>
  <si>
    <t xml:space="preserve">MAERSK ELBA </t>
    <phoneticPr fontId="35" type="noConversion"/>
  </si>
  <si>
    <t xml:space="preserve">MAERSK ESSEX </t>
    <phoneticPr fontId="35" type="noConversion"/>
  </si>
  <si>
    <t xml:space="preserve">MSC ARIANE </t>
    <phoneticPr fontId="35" type="noConversion"/>
  </si>
  <si>
    <t xml:space="preserve">MAERSK EUREKA </t>
    <phoneticPr fontId="35" type="noConversion"/>
  </si>
  <si>
    <t>CHITTAGONG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</si>
  <si>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</si>
  <si>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</si>
  <si>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</si>
  <si>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</si>
  <si>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</si>
  <si>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</si>
  <si>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</si>
  <si>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</si>
  <si>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</si>
  <si>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</si>
  <si>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</si>
  <si>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</si>
  <si>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</si>
  <si>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</si>
  <si>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</si>
  <si>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</si>
  <si>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</si>
  <si>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</si>
  <si>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</si>
  <si>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115E</t>
    <phoneticPr fontId="35" type="noConversion"/>
  </si>
  <si>
    <t>ONE /AG1</t>
    <phoneticPr fontId="35" type="noConversion"/>
  </si>
  <si>
    <t>001E</t>
    <phoneticPr fontId="35" type="noConversion"/>
  </si>
  <si>
    <t>310E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</si>
  <si>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</si>
  <si>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</si>
  <si>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</si>
  <si>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</si>
  <si>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</si>
  <si>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</si>
  <si>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2013E</t>
    <phoneticPr fontId="35" type="noConversion"/>
  </si>
  <si>
    <t>ONE /SX1</t>
    <phoneticPr fontId="35" type="noConversion"/>
  </si>
  <si>
    <t>FI021R</t>
    <phoneticPr fontId="35" type="noConversion"/>
  </si>
  <si>
    <t>015E</t>
    <phoneticPr fontId="35" type="noConversion"/>
  </si>
  <si>
    <t>FI024R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</si>
  <si>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</si>
  <si>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</si>
  <si>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</si>
  <si>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</si>
  <si>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</si>
  <si>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</si>
  <si>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</si>
  <si>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</si>
  <si>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 xml:space="preserve">MOL BEACON </t>
    <phoneticPr fontId="35" type="noConversion"/>
  </si>
  <si>
    <t>HAM-SUD /ASIA2</t>
    <phoneticPr fontId="35" type="noConversion"/>
  </si>
  <si>
    <t>MSC MAXINE</t>
    <phoneticPr fontId="35" type="noConversion"/>
  </si>
  <si>
    <t>014A</t>
    <phoneticPr fontId="35" type="noConversion"/>
  </si>
  <si>
    <t xml:space="preserve">KOTA PEMIMPIN </t>
    <phoneticPr fontId="35" type="noConversion"/>
  </si>
  <si>
    <t xml:space="preserve">MOL BEAUTY </t>
    <phoneticPr fontId="35" type="noConversion"/>
  </si>
  <si>
    <t xml:space="preserve">MSC ALBANY </t>
    <phoneticPr fontId="35" type="noConversion"/>
  </si>
  <si>
    <t xml:space="preserve">CALLAO </t>
    <phoneticPr fontId="35" type="noConversion"/>
  </si>
  <si>
    <t>CNNGB</t>
    <phoneticPr fontId="35" type="noConversion"/>
  </si>
  <si>
    <t>ONE/ALX1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</si>
  <si>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</si>
  <si>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</si>
  <si>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</si>
  <si>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</si>
  <si>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</si>
  <si>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</si>
  <si>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</si>
  <si>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</si>
  <si>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</si>
  <si>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</si>
  <si>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</si>
  <si>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</si>
  <si>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</si>
  <si>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</si>
  <si>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</si>
  <si>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</si>
  <si>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</si>
  <si>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</si>
  <si>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</si>
  <si>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</si>
  <si>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</si>
  <si>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</si>
  <si>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</si>
  <si>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</si>
  <si>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 xml:space="preserve">MAERSK STEPNICA </t>
    <phoneticPr fontId="35" type="noConversion"/>
  </si>
  <si>
    <t>014E</t>
    <phoneticPr fontId="35" type="noConversion"/>
  </si>
  <si>
    <t>HAM-SUD /ASPA3</t>
    <phoneticPr fontId="35" type="noConversion"/>
  </si>
  <si>
    <t>CLIFFORD MAERSK</t>
    <phoneticPr fontId="35" type="noConversion"/>
  </si>
  <si>
    <t xml:space="preserve">DUMMY BARGE </t>
    <phoneticPr fontId="35" type="noConversion"/>
  </si>
  <si>
    <t xml:space="preserve">MAERSK SALINA </t>
    <phoneticPr fontId="35" type="noConversion"/>
  </si>
  <si>
    <t>CNNGB</t>
    <phoneticPr fontId="35" type="noConversion"/>
  </si>
  <si>
    <t>MANZANILLO(via)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</si>
  <si>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</si>
  <si>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</si>
  <si>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</si>
  <si>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066E</t>
    <phoneticPr fontId="35" type="noConversion"/>
  </si>
  <si>
    <t>ONE PS5</t>
    <phoneticPr fontId="35" type="noConversion"/>
  </si>
  <si>
    <t>094E</t>
    <phoneticPr fontId="35" type="noConversion"/>
  </si>
  <si>
    <t>048E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</si>
  <si>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</si>
  <si>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</si>
  <si>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033E</t>
    <phoneticPr fontId="35" type="noConversion"/>
  </si>
  <si>
    <t xml:space="preserve">OSAKA EXPRESS </t>
    <phoneticPr fontId="11" type="noConversion"/>
  </si>
  <si>
    <t>084E</t>
    <phoneticPr fontId="11" type="noConversion"/>
  </si>
  <si>
    <t>ONE PS6</t>
    <phoneticPr fontId="35" type="noConversion"/>
  </si>
  <si>
    <t xml:space="preserve">ONE HARBOUR </t>
    <phoneticPr fontId="11" type="noConversion"/>
  </si>
  <si>
    <t>081E</t>
    <phoneticPr fontId="11" type="noConversion"/>
  </si>
  <si>
    <t xml:space="preserve">SEASPAN ADONIS </t>
    <phoneticPr fontId="11" type="noConversion"/>
  </si>
  <si>
    <t>054E</t>
    <phoneticPr fontId="11" type="noConversion"/>
  </si>
  <si>
    <t>HANOVER EXPRESS</t>
    <phoneticPr fontId="11" type="noConversion"/>
  </si>
  <si>
    <t xml:space="preserve"> 089E</t>
    <phoneticPr fontId="11" type="noConversion"/>
  </si>
  <si>
    <t xml:space="preserve">ONE ARCADIA </t>
    <phoneticPr fontId="11" type="noConversion"/>
  </si>
  <si>
    <t>049E</t>
    <phoneticPr fontId="11" type="noConversion"/>
  </si>
  <si>
    <t>OPERATOR</t>
    <phoneticPr fontId="35" type="noConversion"/>
  </si>
  <si>
    <t>CNNGB</t>
    <phoneticPr fontId="11" type="noConversion"/>
  </si>
  <si>
    <t>COSCO AAC2</t>
    <phoneticPr fontId="11" type="noConversion"/>
  </si>
  <si>
    <t>CNNGB</t>
    <phoneticPr fontId="11" type="noConversion"/>
  </si>
  <si>
    <t xml:space="preserve">COSCO/OOCL AAC4 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</si>
  <si>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</si>
  <si>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</si>
  <si>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</si>
  <si>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</si>
  <si>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OPERATOR</t>
    <phoneticPr fontId="35" type="noConversion"/>
  </si>
  <si>
    <t>CNNGB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</si>
  <si>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</si>
  <si>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</si>
  <si>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</si>
  <si>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</si>
  <si>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</si>
  <si>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</si>
  <si>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AWE-1</t>
    <phoneticPr fontId="11" type="noConversion"/>
  </si>
  <si>
    <t>MIAMI</t>
    <phoneticPr fontId="35" type="noConversion"/>
  </si>
  <si>
    <t>LOS ANGELES(VIA)</t>
    <phoneticPr fontId="35" type="noConversion"/>
  </si>
  <si>
    <t>ONE PS6</t>
    <phoneticPr fontId="11" type="noConversion"/>
  </si>
  <si>
    <t>HANOVER EXPRESS</t>
    <phoneticPr fontId="11" type="noConversion"/>
  </si>
  <si>
    <t xml:space="preserve"> 089E</t>
    <phoneticPr fontId="11" type="noConversion"/>
  </si>
  <si>
    <t xml:space="preserve">ONE ARCADIA </t>
    <phoneticPr fontId="11" type="noConversion"/>
  </si>
  <si>
    <t>049E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</si>
  <si>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</si>
  <si>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</si>
  <si>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</si>
  <si>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>MALIAKOS</t>
    <phoneticPr fontId="35" type="noConversion"/>
  </si>
  <si>
    <t>2003E</t>
    <phoneticPr fontId="35" type="noConversion"/>
  </si>
  <si>
    <t>SML  PNS</t>
    <phoneticPr fontId="11" type="noConversion"/>
  </si>
  <si>
    <t xml:space="preserve">SM TIANJIN </t>
    <phoneticPr fontId="35" type="noConversion"/>
  </si>
  <si>
    <t>2003E</t>
    <phoneticPr fontId="35" type="noConversion"/>
  </si>
  <si>
    <t xml:space="preserve">SM QINGDAO </t>
    <phoneticPr fontId="35" type="noConversion"/>
  </si>
  <si>
    <t xml:space="preserve">SCHUBERT </t>
    <phoneticPr fontId="35" type="noConversion"/>
  </si>
  <si>
    <t xml:space="preserve">SM MUMBAI </t>
    <phoneticPr fontId="35" type="noConversion"/>
  </si>
  <si>
    <t>101E</t>
    <phoneticPr fontId="35" type="noConversion"/>
  </si>
  <si>
    <t>ONE  PN1</t>
    <phoneticPr fontId="11" type="noConversion"/>
  </si>
  <si>
    <t>201E</t>
    <phoneticPr fontId="35" type="noConversion"/>
  </si>
  <si>
    <t>051E</t>
    <phoneticPr fontId="35" type="noConversion"/>
  </si>
  <si>
    <t>040E</t>
    <phoneticPr fontId="35" type="noConversion"/>
  </si>
  <si>
    <t>ONE  PN4</t>
    <phoneticPr fontId="11" type="noConversion"/>
  </si>
  <si>
    <t>063E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</si>
  <si>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</si>
  <si>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</si>
  <si>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</si>
  <si>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</si>
  <si>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</si>
  <si>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>VIA PRR</t>
  </si>
  <si>
    <t>COSCO(CPNW)/OOCL(PNW4)</t>
    <phoneticPr fontId="11" type="noConversion"/>
  </si>
  <si>
    <t>091N</t>
  </si>
  <si>
    <t xml:space="preserve">CUT OFF </t>
  </si>
  <si>
    <t>PRR</t>
  </si>
  <si>
    <t>TORONTO</t>
  </si>
  <si>
    <t>020E</t>
    <phoneticPr fontId="11" type="noConversion"/>
  </si>
  <si>
    <t>HYUNDAI SATURN</t>
    <phoneticPr fontId="11" type="noConversion"/>
  </si>
  <si>
    <t>010E</t>
    <phoneticPr fontId="11" type="noConversion"/>
  </si>
  <si>
    <t>HYUNDAI NEPTUNE</t>
    <phoneticPr fontId="11" type="noConversion"/>
  </si>
  <si>
    <t>HYUNDAI JUPITER</t>
    <phoneticPr fontId="11" type="noConversion"/>
  </si>
  <si>
    <t>ONE(PN3)</t>
    <phoneticPr fontId="11" type="noConversion"/>
  </si>
  <si>
    <t>HYUNDAI MARS</t>
    <phoneticPr fontId="11" type="noConversion"/>
  </si>
  <si>
    <t>VANCOUVER</t>
  </si>
  <si>
    <t>2003E</t>
    <phoneticPr fontId="11" type="noConversion"/>
  </si>
  <si>
    <t>SCHUBERT</t>
    <phoneticPr fontId="11" type="noConversion"/>
  </si>
  <si>
    <t>SM QINGDAO</t>
    <phoneticPr fontId="11" type="noConversion"/>
  </si>
  <si>
    <t>2003E</t>
    <phoneticPr fontId="11" type="noConversion"/>
  </si>
  <si>
    <t>SM TIANJIN</t>
    <phoneticPr fontId="11" type="noConversion"/>
  </si>
  <si>
    <t>SML(PN3)</t>
    <phoneticPr fontId="11" type="noConversion"/>
  </si>
  <si>
    <t xml:space="preserve">MALIAKOS </t>
    <phoneticPr fontId="11" type="noConversion"/>
  </si>
  <si>
    <t>CANADA ROUTE</t>
  </si>
  <si>
    <t>053E</t>
    <phoneticPr fontId="11" type="noConversion"/>
  </si>
  <si>
    <t>047E</t>
    <phoneticPr fontId="11" type="noConversion"/>
  </si>
  <si>
    <t>COSCO GENOA</t>
  </si>
  <si>
    <t>043E</t>
    <phoneticPr fontId="11" type="noConversion"/>
  </si>
  <si>
    <t>COSCO ISTANBUL</t>
  </si>
  <si>
    <t>EMC(GME)</t>
    <phoneticPr fontId="11" type="noConversion"/>
  </si>
  <si>
    <t>046E</t>
    <phoneticPr fontId="11" type="noConversion"/>
  </si>
  <si>
    <t>COSCO JEDDAH</t>
  </si>
  <si>
    <t>HOUSTON</t>
    <phoneticPr fontId="11" type="noConversion"/>
  </si>
  <si>
    <t>032E</t>
  </si>
  <si>
    <t>APL(PG6)</t>
    <phoneticPr fontId="11" type="noConversion"/>
  </si>
  <si>
    <t>0MB5PE1MA</t>
  </si>
  <si>
    <t>0MB5LE1MA</t>
  </si>
  <si>
    <t>APL(AW1)/COSCO(AWE2)</t>
    <phoneticPr fontId="11" type="noConversion"/>
  </si>
  <si>
    <t>039E</t>
    <phoneticPr fontId="11" type="noConversion"/>
  </si>
  <si>
    <t>OOCL BRUSSELS</t>
  </si>
  <si>
    <t>022E</t>
    <phoneticPr fontId="11" type="noConversion"/>
  </si>
  <si>
    <t>OOCL POLAND</t>
  </si>
  <si>
    <t>029E</t>
    <phoneticPr fontId="11" type="noConversion"/>
  </si>
  <si>
    <t>OOCL KOREA</t>
  </si>
  <si>
    <t>005E</t>
    <phoneticPr fontId="11" type="noConversion"/>
  </si>
  <si>
    <t>COSCO SHIPPING CAMELLIA</t>
  </si>
  <si>
    <t>APL(AW2)/COSCO(AWE4)</t>
    <phoneticPr fontId="11" type="noConversion"/>
  </si>
  <si>
    <t>031E</t>
    <phoneticPr fontId="11" type="noConversion"/>
  </si>
  <si>
    <t>OOCL CHONGQING</t>
  </si>
  <si>
    <t>0950E</t>
    <phoneticPr fontId="11" type="noConversion"/>
  </si>
  <si>
    <t>0949E</t>
    <phoneticPr fontId="11" type="noConversion"/>
  </si>
  <si>
    <t>0VC5ZE1MA</t>
  </si>
  <si>
    <t>EMC(NUE)</t>
  </si>
  <si>
    <t>0947E</t>
    <phoneticPr fontId="11" type="noConversion"/>
  </si>
  <si>
    <t>OOCL(PNW4)</t>
    <phoneticPr fontId="11" type="noConversion"/>
  </si>
  <si>
    <t>MEMPHIS</t>
    <phoneticPr fontId="11" type="noConversion"/>
  </si>
  <si>
    <t>VIA LB</t>
    <phoneticPr fontId="11" type="noConversion"/>
  </si>
  <si>
    <t>001E</t>
  </si>
  <si>
    <t>TO BE NOMINATED</t>
  </si>
  <si>
    <t>HMM(PS5)</t>
    <phoneticPr fontId="11" type="noConversion"/>
  </si>
  <si>
    <t>066E</t>
  </si>
  <si>
    <t>LONG BEACH</t>
    <phoneticPr fontId="11" type="noConversion"/>
  </si>
  <si>
    <t>VIA LA</t>
    <phoneticPr fontId="11" type="noConversion"/>
  </si>
  <si>
    <t>0MQ54E1PL</t>
  </si>
  <si>
    <t>GUENTHER SCHULTE</t>
  </si>
  <si>
    <t>0MQ52E1PL</t>
  </si>
  <si>
    <t>NIKOS P</t>
  </si>
  <si>
    <t>0MQ50E1PL</t>
  </si>
  <si>
    <t>NATAL</t>
  </si>
  <si>
    <t>0MQ4YE1PL</t>
  </si>
  <si>
    <t>APL TBN 15</t>
  </si>
  <si>
    <t>APL(EXX)</t>
    <phoneticPr fontId="11" type="noConversion"/>
  </si>
  <si>
    <t>0MQ4WE1PL</t>
  </si>
  <si>
    <t>APL TBN 13</t>
  </si>
  <si>
    <t>LA</t>
    <phoneticPr fontId="11" type="noConversion"/>
  </si>
  <si>
    <t>VESSEL</t>
    <phoneticPr fontId="11" type="noConversion"/>
  </si>
  <si>
    <t>086E</t>
  </si>
  <si>
    <t>088E</t>
  </si>
  <si>
    <t>075E</t>
  </si>
  <si>
    <t>HYUNDAI GLOBAL</t>
  </si>
  <si>
    <t>080E</t>
  </si>
  <si>
    <t>HMM(PS8)</t>
    <phoneticPr fontId="11" type="noConversion"/>
  </si>
  <si>
    <t>087E</t>
  </si>
  <si>
    <t>HYUNDAI COURAGE</t>
  </si>
  <si>
    <t>TCM</t>
    <phoneticPr fontId="11" type="noConversion"/>
  </si>
  <si>
    <t>ATLANTA</t>
  </si>
  <si>
    <t>LB</t>
    <phoneticPr fontId="11" type="noConversion"/>
  </si>
  <si>
    <t>HYUNDAI SATURN</t>
  </si>
  <si>
    <t>010E</t>
  </si>
  <si>
    <t>HYUNDAI NEPTUNE</t>
  </si>
  <si>
    <t>HYUNDAI JUPITER</t>
  </si>
  <si>
    <t>HMM/ONE(PN3)</t>
    <phoneticPr fontId="11" type="noConversion"/>
  </si>
  <si>
    <t>HYUNDAI MARS</t>
  </si>
  <si>
    <t>SEATTLE</t>
    <phoneticPr fontId="11" type="noConversion"/>
  </si>
  <si>
    <t xml:space="preserve"> </t>
    <phoneticPr fontId="11" type="noConversion"/>
  </si>
  <si>
    <t>TBN</t>
    <phoneticPr fontId="11" type="noConversion"/>
  </si>
  <si>
    <t>063E</t>
  </si>
  <si>
    <t>HMM/ONE(PN4)</t>
    <phoneticPr fontId="11" type="noConversion"/>
  </si>
  <si>
    <t>TACOMA</t>
  </si>
  <si>
    <t xml:space="preserve">ONE(PS8) </t>
    <phoneticPr fontId="11" type="noConversion"/>
  </si>
  <si>
    <t>OAKLAND</t>
  </si>
  <si>
    <t>033E</t>
  </si>
  <si>
    <t>COSCO(CEN)</t>
    <phoneticPr fontId="11" type="noConversion"/>
  </si>
  <si>
    <t>037E</t>
    <phoneticPr fontId="11" type="noConversion"/>
  </si>
  <si>
    <t>CSCL EAST CHINA SEA</t>
  </si>
  <si>
    <t>LB</t>
  </si>
  <si>
    <t>0905E</t>
    <phoneticPr fontId="11" type="noConversion"/>
  </si>
  <si>
    <t>0904E</t>
    <phoneticPr fontId="11" type="noConversion"/>
  </si>
  <si>
    <t>0903E</t>
    <phoneticPr fontId="11" type="noConversion"/>
  </si>
  <si>
    <t>EMC(CPS)</t>
    <phoneticPr fontId="11" type="noConversion"/>
  </si>
  <si>
    <t>0902E</t>
    <phoneticPr fontId="11" type="noConversion"/>
  </si>
  <si>
    <t xml:space="preserve">KAIMANA HILA    </t>
    <phoneticPr fontId="11" type="noConversion"/>
  </si>
  <si>
    <t>159E</t>
  </si>
  <si>
    <t xml:space="preserve">MANULANI  </t>
    <phoneticPr fontId="11" type="noConversion"/>
  </si>
  <si>
    <t>204E</t>
  </si>
  <si>
    <t xml:space="preserve">MANUKAI </t>
    <phoneticPr fontId="11" type="noConversion"/>
  </si>
  <si>
    <t xml:space="preserve">MAUNALEI     </t>
    <phoneticPr fontId="11" type="noConversion"/>
  </si>
  <si>
    <t>MATSON(CLX)</t>
  </si>
  <si>
    <t>421E</t>
  </si>
  <si>
    <t xml:space="preserve">MANOA     </t>
    <phoneticPr fontId="11" type="noConversion"/>
  </si>
  <si>
    <t>EMC(PCC1)</t>
    <phoneticPr fontId="11" type="noConversion"/>
  </si>
  <si>
    <t>LB</t>
    <phoneticPr fontId="11" type="noConversion"/>
  </si>
  <si>
    <t>VIA CCT</t>
    <phoneticPr fontId="11" type="noConversion"/>
  </si>
  <si>
    <t>0950E</t>
    <phoneticPr fontId="11" type="noConversion"/>
  </si>
  <si>
    <t>0949E</t>
    <phoneticPr fontId="11" type="noConversion"/>
  </si>
  <si>
    <t>COSCO(AWE1)</t>
    <phoneticPr fontId="11" type="noConversion"/>
  </si>
  <si>
    <t>0947E</t>
    <phoneticPr fontId="11" type="noConversion"/>
  </si>
  <si>
    <t>COLON</t>
  </si>
  <si>
    <t>CCT</t>
    <phoneticPr fontId="11" type="noConversion"/>
  </si>
  <si>
    <t>091E</t>
  </si>
  <si>
    <t>CMA(PEX2)/COSCO(CAX1)</t>
    <phoneticPr fontId="11" type="noConversion"/>
  </si>
  <si>
    <t>097E</t>
  </si>
  <si>
    <t>CAUCEDO</t>
    <phoneticPr fontId="11" type="noConversion"/>
  </si>
  <si>
    <t>VESSEL</t>
    <phoneticPr fontId="11" type="noConversion"/>
  </si>
  <si>
    <t>CAUCEDO</t>
  </si>
  <si>
    <t>VIA  MANZANILLO</t>
    <phoneticPr fontId="11" type="noConversion"/>
  </si>
  <si>
    <t>COSCO MALAYSIA</t>
  </si>
  <si>
    <t xml:space="preserve">COSCO IZMIR </t>
    <phoneticPr fontId="11" type="noConversion"/>
  </si>
  <si>
    <t>011E</t>
  </si>
  <si>
    <t>KURE</t>
  </si>
  <si>
    <t>XIN YA ZHOU</t>
  </si>
  <si>
    <t>APL(FCX)</t>
    <phoneticPr fontId="11" type="noConversion"/>
  </si>
  <si>
    <t>069E</t>
  </si>
  <si>
    <t>XIN DA YANG ZHOU</t>
  </si>
  <si>
    <t>GUATEMALA CITY</t>
    <phoneticPr fontId="11" type="noConversion"/>
  </si>
  <si>
    <t>MANZANILLO</t>
    <phoneticPr fontId="11" type="noConversion"/>
  </si>
  <si>
    <t>HPL(AN1)</t>
    <phoneticPr fontId="11" type="noConversion"/>
  </si>
  <si>
    <t>PUERTO CALDERA</t>
    <phoneticPr fontId="11" type="noConversion"/>
  </si>
  <si>
    <t>1379-102W</t>
  </si>
  <si>
    <t>EVER SIGMA</t>
  </si>
  <si>
    <t>1378-031W</t>
  </si>
  <si>
    <t xml:space="preserve">SEAMAX ROWAYTON </t>
    <phoneticPr fontId="11" type="noConversion"/>
  </si>
  <si>
    <t>COSCO(ESA)</t>
    <phoneticPr fontId="11" type="noConversion"/>
  </si>
  <si>
    <t>0AA5TX1MA</t>
  </si>
  <si>
    <t>FI017A</t>
  </si>
  <si>
    <t>2016W</t>
  </si>
  <si>
    <t>HPL(AS2)</t>
    <phoneticPr fontId="11" type="noConversion"/>
  </si>
  <si>
    <t>FI014A</t>
  </si>
  <si>
    <t>SANTOS</t>
    <phoneticPr fontId="11" type="noConversion"/>
  </si>
  <si>
    <t>0467-029E</t>
  </si>
  <si>
    <t>0455-033W</t>
  </si>
  <si>
    <t>EVER LYRIC</t>
  </si>
  <si>
    <t>COSCO(WSA)</t>
    <phoneticPr fontId="11" type="noConversion"/>
  </si>
  <si>
    <t>0MH59E1MA</t>
  </si>
  <si>
    <t>CMA CGM LISA MARIE</t>
  </si>
  <si>
    <t>0MH57E1MA</t>
  </si>
  <si>
    <t>CMA CGM OHIO</t>
  </si>
  <si>
    <t>0MH55E1MA</t>
  </si>
  <si>
    <t>CMA CGM GANGES</t>
  </si>
  <si>
    <t>COSCO(WSA4)</t>
    <phoneticPr fontId="11" type="noConversion"/>
  </si>
  <si>
    <t>0MH53E1MA</t>
  </si>
  <si>
    <t>CMA CGM MEKONG</t>
  </si>
  <si>
    <t>HMM(NW1)</t>
    <phoneticPr fontId="11" type="noConversion"/>
  </si>
  <si>
    <t>COSCO(WSA2)</t>
    <phoneticPr fontId="11" type="noConversion"/>
  </si>
  <si>
    <t>0361-145E</t>
  </si>
  <si>
    <t>GUAYAQUIL</t>
  </si>
  <si>
    <t>SAN ANTION</t>
  </si>
  <si>
    <t>COSCO(WSA3)</t>
    <phoneticPr fontId="11" type="noConversion"/>
  </si>
  <si>
    <t>ONE(ALX1)</t>
    <phoneticPr fontId="11" type="noConversion"/>
  </si>
  <si>
    <t>161W</t>
  </si>
  <si>
    <t>YM ORCHID</t>
  </si>
  <si>
    <t>148W</t>
  </si>
  <si>
    <t>097W</t>
  </si>
  <si>
    <t>GRANVILLE BRIDGE</t>
  </si>
  <si>
    <t>YML(AR1)</t>
    <phoneticPr fontId="11" type="noConversion"/>
  </si>
  <si>
    <t>W006</t>
  </si>
  <si>
    <t>VIA DAM</t>
  </si>
  <si>
    <t>OOCL(ME5)/COSCO(CMEX)</t>
    <phoneticPr fontId="11" type="noConversion"/>
  </si>
  <si>
    <t>VIA DUB</t>
    <phoneticPr fontId="11" type="noConversion"/>
  </si>
  <si>
    <t xml:space="preserve">062W </t>
    <phoneticPr fontId="11" type="noConversion"/>
  </si>
  <si>
    <t xml:space="preserve">NYK THESEUS  </t>
    <phoneticPr fontId="11" type="noConversion"/>
  </si>
  <si>
    <t xml:space="preserve">049W  </t>
    <phoneticPr fontId="11" type="noConversion"/>
  </si>
  <si>
    <t xml:space="preserve">YM MODERATION </t>
    <phoneticPr fontId="11" type="noConversion"/>
  </si>
  <si>
    <t>112W</t>
    <phoneticPr fontId="11" type="noConversion"/>
  </si>
  <si>
    <t xml:space="preserve">NYK ATLAS   </t>
    <phoneticPr fontId="11" type="noConversion"/>
  </si>
  <si>
    <t>HMM(KME)HMM(AG2)</t>
    <phoneticPr fontId="11" type="noConversion"/>
  </si>
  <si>
    <t>113W</t>
    <phoneticPr fontId="11" type="noConversion"/>
  </si>
  <si>
    <t>HYUNDAI SINGAPORE</t>
    <phoneticPr fontId="11" type="noConversion"/>
  </si>
  <si>
    <t>HAMAD</t>
    <phoneticPr fontId="11" type="noConversion"/>
  </si>
  <si>
    <t>HAMAD</t>
  </si>
  <si>
    <t>02017W</t>
  </si>
  <si>
    <t>EMIRATES WAFA</t>
  </si>
  <si>
    <t>02016W</t>
  </si>
  <si>
    <t>EMIRATES SANA</t>
  </si>
  <si>
    <t>02015W</t>
  </si>
  <si>
    <t>KMTC(AIM)</t>
    <phoneticPr fontId="11" type="noConversion"/>
  </si>
  <si>
    <t>HAKATA SEOUL</t>
  </si>
  <si>
    <t>65085W</t>
  </si>
  <si>
    <t>EVER STEADY</t>
  </si>
  <si>
    <t>TBN</t>
    <phoneticPr fontId="11" type="noConversion"/>
  </si>
  <si>
    <t>OOCL(ME4)</t>
    <phoneticPr fontId="11" type="noConversion"/>
  </si>
  <si>
    <t>62167W</t>
  </si>
  <si>
    <t>ONE(PMX)</t>
    <phoneticPr fontId="11" type="noConversion"/>
  </si>
  <si>
    <t>122W</t>
  </si>
  <si>
    <t>FREMANTLE</t>
  </si>
  <si>
    <t>FREMANTLE/ADELAID</t>
  </si>
  <si>
    <t>SAFMARINE MULANJE</t>
  </si>
  <si>
    <t>067S</t>
  </si>
  <si>
    <t>NYK FURANO</t>
  </si>
  <si>
    <t>COSCO(JKN) ONE(NZJ)</t>
    <phoneticPr fontId="11" type="noConversion"/>
  </si>
  <si>
    <t>MAERSK GARONNE</t>
  </si>
  <si>
    <t>093S</t>
    <phoneticPr fontId="11" type="noConversion"/>
  </si>
  <si>
    <t>HYUNDAI INTEGRAL</t>
    <phoneticPr fontId="11" type="noConversion"/>
  </si>
  <si>
    <t xml:space="preserve">075S  </t>
    <phoneticPr fontId="11" type="noConversion"/>
  </si>
  <si>
    <t xml:space="preserve">SC MARA </t>
    <phoneticPr fontId="11" type="noConversion"/>
  </si>
  <si>
    <t xml:space="preserve">057S </t>
    <phoneticPr fontId="11" type="noConversion"/>
  </si>
  <si>
    <t xml:space="preserve">ITAL LIBERA  </t>
    <phoneticPr fontId="11" type="noConversion"/>
  </si>
  <si>
    <t>EMC(CAE)</t>
    <phoneticPr fontId="11" type="noConversion"/>
  </si>
  <si>
    <t xml:space="preserve">016S   </t>
    <phoneticPr fontId="11" type="noConversion"/>
  </si>
  <si>
    <t>CMA CGM PUGET</t>
    <phoneticPr fontId="11" type="noConversion"/>
  </si>
  <si>
    <t>116S</t>
  </si>
  <si>
    <t>OOCL ROTTERDAM</t>
  </si>
  <si>
    <t>XIN FU ZHOU</t>
  </si>
  <si>
    <t>043S</t>
  </si>
  <si>
    <t>ANL GIPPSLAND</t>
  </si>
  <si>
    <t>COSCO/OOCL(A3C)</t>
    <phoneticPr fontId="11" type="noConversion"/>
  </si>
  <si>
    <t>122S</t>
  </si>
  <si>
    <t>OOCL DUBAI</t>
  </si>
  <si>
    <t>072W</t>
    <phoneticPr fontId="11" type="noConversion"/>
  </si>
  <si>
    <t>HYUNDAI PRESTIGE 072W</t>
    <phoneticPr fontId="11" type="noConversion"/>
  </si>
  <si>
    <t>053W</t>
    <phoneticPr fontId="11" type="noConversion"/>
  </si>
  <si>
    <t>HYUNDAI PARAMOUNT 053W</t>
    <phoneticPr fontId="11" type="noConversion"/>
  </si>
  <si>
    <t>066W</t>
    <phoneticPr fontId="11" type="noConversion"/>
  </si>
  <si>
    <t>HYUNDAI PREMIUM 066W</t>
    <phoneticPr fontId="11" type="noConversion"/>
  </si>
  <si>
    <t>070W</t>
    <phoneticPr fontId="11" type="noConversion"/>
  </si>
  <si>
    <t>HYUNDAI PRIVILEGE 070W</t>
    <phoneticPr fontId="11" type="noConversion"/>
  </si>
  <si>
    <t>BENLINE/HMM(ACS)</t>
    <phoneticPr fontId="11" type="noConversion"/>
  </si>
  <si>
    <t>060W</t>
    <phoneticPr fontId="11" type="noConversion"/>
  </si>
  <si>
    <t>HYUNDAI PLATINUM 060W</t>
    <phoneticPr fontId="11" type="noConversion"/>
  </si>
  <si>
    <t>ETA</t>
    <phoneticPr fontId="58" type="noConversion"/>
  </si>
  <si>
    <t>ETD</t>
    <phoneticPr fontId="58" type="noConversion"/>
  </si>
  <si>
    <t xml:space="preserve">CUT OFF </t>
    <phoneticPr fontId="58" type="noConversion"/>
  </si>
  <si>
    <t>KATTUPALLI</t>
    <phoneticPr fontId="58" type="noConversion"/>
  </si>
  <si>
    <t>CNSHA</t>
    <phoneticPr fontId="58" type="noConversion"/>
  </si>
  <si>
    <t>OPERATOR</t>
    <phoneticPr fontId="58" type="noConversion"/>
  </si>
  <si>
    <t>VOYAGE</t>
    <phoneticPr fontId="58" type="noConversion"/>
  </si>
  <si>
    <t>VESSEL</t>
    <phoneticPr fontId="59" type="noConversion"/>
  </si>
  <si>
    <t>078W</t>
    <phoneticPr fontId="11" type="noConversion"/>
  </si>
  <si>
    <t>ZANTE</t>
    <phoneticPr fontId="11" type="noConversion"/>
  </si>
  <si>
    <t>20003W</t>
    <phoneticPr fontId="11" type="noConversion"/>
  </si>
  <si>
    <t>SUEZ CANAL</t>
    <phoneticPr fontId="11" type="noConversion"/>
  </si>
  <si>
    <t>891W</t>
    <phoneticPr fontId="11" type="noConversion"/>
  </si>
  <si>
    <t>BLANDINE</t>
    <phoneticPr fontId="11" type="noConversion"/>
  </si>
  <si>
    <t>KMTC(FME)</t>
    <phoneticPr fontId="11" type="noConversion"/>
  </si>
  <si>
    <t>050W</t>
    <phoneticPr fontId="11" type="noConversion"/>
  </si>
  <si>
    <t>XIN CHI WAN</t>
    <phoneticPr fontId="11" type="noConversion"/>
  </si>
  <si>
    <t>ETD</t>
    <phoneticPr fontId="11" type="noConversion"/>
  </si>
  <si>
    <t xml:space="preserve">CUT OFF </t>
    <phoneticPr fontId="11" type="noConversion"/>
  </si>
  <si>
    <t>CNSHA</t>
    <phoneticPr fontId="11" type="noConversion"/>
  </si>
  <si>
    <t>VOYAGE</t>
    <phoneticPr fontId="11" type="noConversion"/>
  </si>
  <si>
    <t>CHENNAI/KATTUPALLI/ENNORE</t>
    <phoneticPr fontId="59" type="noConversion"/>
  </si>
  <si>
    <t>VIA SGP</t>
    <phoneticPr fontId="11" type="noConversion"/>
  </si>
  <si>
    <t>061W</t>
    <phoneticPr fontId="11" type="noConversion"/>
  </si>
  <si>
    <t>NYK THESEUS</t>
    <phoneticPr fontId="11" type="noConversion"/>
  </si>
  <si>
    <t>MOL PREMIUM</t>
    <phoneticPr fontId="11" type="noConversion"/>
  </si>
  <si>
    <t>111W</t>
    <phoneticPr fontId="11" type="noConversion"/>
  </si>
  <si>
    <t>NYK ATLAS</t>
    <phoneticPr fontId="11" type="noConversion"/>
  </si>
  <si>
    <t>YML/ONE(PS3)</t>
    <phoneticPr fontId="11" type="noConversion"/>
  </si>
  <si>
    <t>MOL MODERN</t>
    <phoneticPr fontId="11" type="noConversion"/>
  </si>
  <si>
    <t>SGP</t>
    <phoneticPr fontId="58" type="noConversion"/>
  </si>
  <si>
    <t>072W</t>
    <phoneticPr fontId="11" type="noConversion"/>
  </si>
  <si>
    <t>HYUNDAI PRESTIGE 072W</t>
    <phoneticPr fontId="11" type="noConversion"/>
  </si>
  <si>
    <t>053W</t>
    <phoneticPr fontId="11" type="noConversion"/>
  </si>
  <si>
    <t>HYUNDAI PARAMOUNT 053W</t>
    <phoneticPr fontId="11" type="noConversion"/>
  </si>
  <si>
    <t>066W</t>
    <phoneticPr fontId="11" type="noConversion"/>
  </si>
  <si>
    <t>HYUNDAI PREMIUM 066W</t>
    <phoneticPr fontId="11" type="noConversion"/>
  </si>
  <si>
    <t>070W</t>
    <phoneticPr fontId="11" type="noConversion"/>
  </si>
  <si>
    <t>HYUNDAI PRIVILEGE 070W</t>
    <phoneticPr fontId="11" type="noConversion"/>
  </si>
  <si>
    <t>BENLINE/HMM(ACS)</t>
    <phoneticPr fontId="11" type="noConversion"/>
  </si>
  <si>
    <t>060W</t>
    <phoneticPr fontId="11" type="noConversion"/>
  </si>
  <si>
    <t>HYUNDAI PLATINUM 060W</t>
    <phoneticPr fontId="11" type="noConversion"/>
  </si>
  <si>
    <t>W076</t>
    <phoneticPr fontId="11" type="noConversion"/>
  </si>
  <si>
    <t>WAN HAI 512</t>
    <phoneticPr fontId="11" type="noConversion"/>
  </si>
  <si>
    <t>W064</t>
    <phoneticPr fontId="11" type="noConversion"/>
  </si>
  <si>
    <t>WAN HAI 513</t>
    <phoneticPr fontId="11" type="noConversion"/>
  </si>
  <si>
    <t>W172</t>
    <phoneticPr fontId="11" type="noConversion"/>
  </si>
  <si>
    <t>WAN HAI 508</t>
    <phoneticPr fontId="11" type="noConversion"/>
  </si>
  <si>
    <t>IAL/WHL(CI2)</t>
    <phoneticPr fontId="11" type="noConversion"/>
  </si>
  <si>
    <t>W128</t>
    <phoneticPr fontId="11" type="noConversion"/>
  </si>
  <si>
    <t>WAN HAI 510</t>
    <phoneticPr fontId="11" type="noConversion"/>
  </si>
  <si>
    <t>ETA</t>
    <phoneticPr fontId="11" type="noConversion"/>
  </si>
  <si>
    <t>NSA</t>
    <phoneticPr fontId="11" type="noConversion"/>
  </si>
  <si>
    <t>CANCEL</t>
    <phoneticPr fontId="11" type="noConversion"/>
  </si>
  <si>
    <t>064W</t>
  </si>
  <si>
    <t>COSCO PACIFIC</t>
    <phoneticPr fontId="11" type="noConversion"/>
  </si>
  <si>
    <t>COSCO AFRICA</t>
    <phoneticPr fontId="11" type="noConversion"/>
  </si>
  <si>
    <t>074W</t>
  </si>
  <si>
    <t>COSCO EUROPE</t>
    <phoneticPr fontId="11" type="noConversion"/>
  </si>
  <si>
    <t>COSCO(ACCI)</t>
    <phoneticPr fontId="58" type="noConversion"/>
  </si>
  <si>
    <t>069W</t>
  </si>
  <si>
    <t>COSCO ASIA</t>
    <phoneticPr fontId="11" type="noConversion"/>
  </si>
  <si>
    <t>NHAVA SHEVA</t>
    <phoneticPr fontId="11" type="noConversion"/>
  </si>
  <si>
    <t>96014W</t>
  </si>
  <si>
    <t>TOLEDO TRIUMPH</t>
    <phoneticPr fontId="11" type="noConversion"/>
  </si>
  <si>
    <t>94015W</t>
  </si>
  <si>
    <t>TOKYO TRIUMPH</t>
    <phoneticPr fontId="11" type="noConversion"/>
  </si>
  <si>
    <t>COSCO(AEU9)
EMC(CES)
OOCL(LL7)</t>
    <phoneticPr fontId="58" type="noConversion"/>
  </si>
  <si>
    <t>COLOMBO</t>
    <phoneticPr fontId="11" type="noConversion"/>
  </si>
  <si>
    <t>VIA MUNDRA</t>
    <phoneticPr fontId="58" type="noConversion"/>
  </si>
  <si>
    <t>37W</t>
  </si>
  <si>
    <t>ZIM NEW YORK</t>
  </si>
  <si>
    <t>02017W</t>
    <phoneticPr fontId="11" type="noConversion"/>
  </si>
  <si>
    <t>TESSA</t>
    <phoneticPr fontId="11" type="noConversion"/>
  </si>
  <si>
    <t>134W</t>
    <phoneticPr fontId="11" type="noConversion"/>
  </si>
  <si>
    <t>ITAL UNICA</t>
    <phoneticPr fontId="11" type="noConversion"/>
  </si>
  <si>
    <t>VIA MUNDRA</t>
    <phoneticPr fontId="58" type="noConversion"/>
  </si>
  <si>
    <t>W2002</t>
    <phoneticPr fontId="11" type="noConversion"/>
  </si>
  <si>
    <t>E.R. AMSTERDAM</t>
    <phoneticPr fontId="11" type="noConversion"/>
  </si>
  <si>
    <t>KMTC(AIS3)</t>
    <phoneticPr fontId="11" type="noConversion"/>
  </si>
  <si>
    <t>20W</t>
    <phoneticPr fontId="11" type="noConversion"/>
  </si>
  <si>
    <t>AKINADA BRIDGE</t>
    <phoneticPr fontId="11" type="noConversion"/>
  </si>
  <si>
    <t>NEW DELHI/(P )</t>
    <phoneticPr fontId="58" type="noConversion"/>
  </si>
  <si>
    <t>MUN</t>
    <phoneticPr fontId="11" type="noConversion"/>
  </si>
  <si>
    <t>018S</t>
  </si>
  <si>
    <t>MCC TOKYO</t>
  </si>
  <si>
    <t>017S</t>
    <phoneticPr fontId="11" type="noConversion"/>
  </si>
  <si>
    <t>MCC CHITTAGONG</t>
    <phoneticPr fontId="11" type="noConversion"/>
  </si>
  <si>
    <t>016S</t>
    <phoneticPr fontId="11" type="noConversion"/>
  </si>
  <si>
    <t>MCC QINGDAO</t>
    <phoneticPr fontId="11" type="noConversion"/>
  </si>
  <si>
    <t>015S</t>
    <phoneticPr fontId="11" type="noConversion"/>
  </si>
  <si>
    <t>MAERSK SONGKHLA</t>
    <phoneticPr fontId="11" type="noConversion"/>
  </si>
  <si>
    <t>MCC(SH2)</t>
    <phoneticPr fontId="11" type="noConversion"/>
  </si>
  <si>
    <t>014S</t>
    <phoneticPr fontId="11" type="noConversion"/>
  </si>
  <si>
    <t>MAERSK BINTULU</t>
    <phoneticPr fontId="11" type="noConversion"/>
  </si>
  <si>
    <t>CHITTAGONG</t>
    <phoneticPr fontId="11" type="noConversion"/>
  </si>
  <si>
    <t>006A</t>
    <phoneticPr fontId="11" type="noConversion"/>
  </si>
  <si>
    <t>MCC YANGON</t>
    <phoneticPr fontId="11" type="noConversion"/>
  </si>
  <si>
    <t>010A</t>
    <phoneticPr fontId="11" type="noConversion"/>
  </si>
  <si>
    <t>MCC DANANG</t>
    <phoneticPr fontId="11" type="noConversion"/>
  </si>
  <si>
    <t>015A</t>
    <phoneticPr fontId="11" type="noConversion"/>
  </si>
  <si>
    <t>MAERSK SIHANOUKVILLE</t>
    <phoneticPr fontId="11" type="noConversion"/>
  </si>
  <si>
    <t>MCC(SH1)</t>
    <phoneticPr fontId="11" type="noConversion"/>
  </si>
  <si>
    <t>012A</t>
    <phoneticPr fontId="11" type="noConversion"/>
  </si>
  <si>
    <t>MAERSK VLADIVOSTOK</t>
    <phoneticPr fontId="11" type="noConversion"/>
  </si>
  <si>
    <t>VIA TTP</t>
    <phoneticPr fontId="11" type="noConversion"/>
  </si>
  <si>
    <t>BOMAR MILIONE</t>
    <phoneticPr fontId="11" type="noConversion"/>
  </si>
  <si>
    <t>SPIRIT OF LISBON</t>
    <phoneticPr fontId="11" type="noConversion"/>
  </si>
  <si>
    <t>MERKUR HORIZON</t>
    <phoneticPr fontId="11" type="noConversion"/>
  </si>
  <si>
    <t>MCC(IA1)</t>
    <phoneticPr fontId="11" type="noConversion"/>
  </si>
  <si>
    <t>013S</t>
    <phoneticPr fontId="11" type="noConversion"/>
  </si>
  <si>
    <t>JPO PISCES</t>
    <phoneticPr fontId="11" type="noConversion"/>
  </si>
  <si>
    <t>CHITTAGONG</t>
    <phoneticPr fontId="59" type="noConversion"/>
  </si>
  <si>
    <t>TPP</t>
    <phoneticPr fontId="11" type="noConversion"/>
  </si>
  <si>
    <t>VSL UNKNOW</t>
    <phoneticPr fontId="11" type="noConversion"/>
  </si>
  <si>
    <t>109W</t>
    <phoneticPr fontId="11" type="noConversion"/>
  </si>
  <si>
    <t>YM EXCELLENCE</t>
    <phoneticPr fontId="11" type="noConversion"/>
  </si>
  <si>
    <t>065W</t>
    <phoneticPr fontId="11" type="noConversion"/>
  </si>
  <si>
    <t>OOCL CHICAGO</t>
    <phoneticPr fontId="11" type="noConversion"/>
  </si>
  <si>
    <t>YML/OOCL(CPX)</t>
    <phoneticPr fontId="11" type="noConversion"/>
  </si>
  <si>
    <t>BLANK</t>
    <phoneticPr fontId="11" type="noConversion"/>
  </si>
  <si>
    <t>BLANK SAILING</t>
    <phoneticPr fontId="11" type="noConversion"/>
  </si>
  <si>
    <t>SGP</t>
    <phoneticPr fontId="11" type="noConversion"/>
  </si>
  <si>
    <t>155W</t>
    <phoneticPr fontId="11" type="noConversion"/>
  </si>
  <si>
    <t>COSCO ROTTERDAM</t>
    <phoneticPr fontId="11" type="noConversion"/>
  </si>
  <si>
    <t>W044</t>
    <phoneticPr fontId="11" type="noConversion"/>
  </si>
  <si>
    <t>WAN HAI 611</t>
    <phoneticPr fontId="11" type="noConversion"/>
  </si>
  <si>
    <t>163W</t>
    <phoneticPr fontId="11" type="noConversion"/>
  </si>
  <si>
    <t>EVER URSULA</t>
    <phoneticPr fontId="11" type="noConversion"/>
  </si>
  <si>
    <t>OOCL/COSCO(PMX)</t>
    <phoneticPr fontId="11" type="noConversion"/>
  </si>
  <si>
    <t>122W</t>
    <phoneticPr fontId="11" type="noConversion"/>
  </si>
  <si>
    <t>GREENWICH BRIDGE</t>
    <phoneticPr fontId="11" type="noConversion"/>
  </si>
  <si>
    <t>KHI</t>
    <phoneticPr fontId="58" type="noConversion"/>
  </si>
  <si>
    <t xml:space="preserve">  </t>
  </si>
  <si>
    <t xml:space="preserve">0SS67W1MA </t>
    <phoneticPr fontId="58" type="noConversion"/>
  </si>
  <si>
    <t xml:space="preserve">GH LEVANT </t>
    <phoneticPr fontId="58" type="noConversion"/>
  </si>
  <si>
    <t xml:space="preserve">0SS5XW1MA </t>
    <phoneticPr fontId="11" type="noConversion"/>
  </si>
  <si>
    <t xml:space="preserve">MAERSK AMAZON </t>
    <phoneticPr fontId="11" type="noConversion"/>
  </si>
  <si>
    <t xml:space="preserve">0SS63W1MA </t>
    <phoneticPr fontId="11" type="noConversion"/>
  </si>
  <si>
    <t xml:space="preserve">GSL GRANIA </t>
    <phoneticPr fontId="11" type="noConversion"/>
  </si>
  <si>
    <t xml:space="preserve">0SS5TW1MA </t>
    <phoneticPr fontId="11" type="noConversion"/>
  </si>
  <si>
    <t xml:space="preserve">CCNI ARAUCO </t>
    <phoneticPr fontId="11" type="noConversion"/>
  </si>
  <si>
    <t>CMA(SHAKA2)</t>
    <phoneticPr fontId="11" type="noConversion"/>
  </si>
  <si>
    <t xml:space="preserve">0SS5ZW1MA </t>
    <phoneticPr fontId="58" type="noConversion"/>
  </si>
  <si>
    <t xml:space="preserve">MAERSK SAIGON </t>
    <phoneticPr fontId="58" type="noConversion"/>
  </si>
  <si>
    <t>PORT LOUIS</t>
    <phoneticPr fontId="58" type="noConversion"/>
  </si>
  <si>
    <t>PORT LOUIS</t>
    <phoneticPr fontId="59" type="noConversion"/>
  </si>
  <si>
    <t>111W</t>
  </si>
  <si>
    <t>ELENI T</t>
    <phoneticPr fontId="11" type="noConversion"/>
  </si>
  <si>
    <t>0118W</t>
  </si>
  <si>
    <t>BROOKLYN BRIDGE</t>
    <phoneticPr fontId="11" type="noConversion"/>
  </si>
  <si>
    <t>071W</t>
    <phoneticPr fontId="11" type="noConversion"/>
  </si>
  <si>
    <t>COSCO OSAKA</t>
    <phoneticPr fontId="11" type="noConversion"/>
  </si>
  <si>
    <t>WIKING</t>
    <phoneticPr fontId="11" type="noConversion"/>
  </si>
  <si>
    <t>COSCO(WAX1)</t>
    <phoneticPr fontId="11" type="noConversion"/>
  </si>
  <si>
    <t>TEMA</t>
    <phoneticPr fontId="59" type="noConversion"/>
  </si>
  <si>
    <t>TEMA</t>
  </si>
  <si>
    <t>LAGOS</t>
    <phoneticPr fontId="58" type="noConversion"/>
  </si>
  <si>
    <t>APAPA,LAGOS</t>
  </si>
  <si>
    <t>068W</t>
    <phoneticPr fontId="11" type="noConversion"/>
  </si>
  <si>
    <t>COSCO WELLINGTON</t>
    <phoneticPr fontId="11" type="noConversion"/>
  </si>
  <si>
    <t>0076W</t>
    <phoneticPr fontId="11" type="noConversion"/>
  </si>
  <si>
    <t>BAI CHAY BRIDGE</t>
    <phoneticPr fontId="11" type="noConversion"/>
  </si>
  <si>
    <t>0042W</t>
    <phoneticPr fontId="11" type="noConversion"/>
  </si>
  <si>
    <t>MOL ENDOWMENT</t>
    <phoneticPr fontId="11" type="noConversion"/>
  </si>
  <si>
    <t>ONE(SAC)</t>
    <phoneticPr fontId="11" type="noConversion"/>
  </si>
  <si>
    <t>0039W</t>
    <phoneticPr fontId="11" type="noConversion"/>
  </si>
  <si>
    <t>MOL EXPLORER</t>
    <phoneticPr fontId="11" type="noConversion"/>
  </si>
  <si>
    <t>DURBAN</t>
    <phoneticPr fontId="58" type="noConversion"/>
  </si>
  <si>
    <t>DURBAN</t>
    <phoneticPr fontId="11" type="noConversion"/>
  </si>
  <si>
    <t>TO BE ADVISED</t>
    <phoneticPr fontId="11" type="noConversion"/>
  </si>
  <si>
    <t>0124W</t>
  </si>
  <si>
    <t>KOTA MEGAH</t>
    <phoneticPr fontId="11" type="noConversion"/>
  </si>
  <si>
    <t>0104W</t>
    <phoneticPr fontId="11" type="noConversion"/>
  </si>
  <si>
    <t>COSCO FUZHOU</t>
    <phoneticPr fontId="11" type="noConversion"/>
  </si>
  <si>
    <t>1910W</t>
    <phoneticPr fontId="11" type="noConversion"/>
  </si>
  <si>
    <t>EXPRESS SPAIN</t>
    <phoneticPr fontId="11" type="noConversion"/>
  </si>
  <si>
    <t>COSCO(EAX1)</t>
    <phoneticPr fontId="11" type="noConversion"/>
  </si>
  <si>
    <t>0212W</t>
  </si>
  <si>
    <t>KOTA GEMBIRA</t>
    <phoneticPr fontId="11" type="noConversion"/>
  </si>
  <si>
    <t>MOMBASA</t>
    <phoneticPr fontId="58" type="noConversion"/>
  </si>
  <si>
    <t>MOMBASA</t>
    <phoneticPr fontId="11" type="noConversion"/>
  </si>
  <si>
    <t>DAR ES SALAM</t>
    <phoneticPr fontId="58" type="noConversion"/>
  </si>
  <si>
    <t>DAR ES SALAM</t>
  </si>
  <si>
    <t>0163-026S</t>
    <phoneticPr fontId="58" type="noConversion"/>
  </si>
  <si>
    <t>EVER BEADY</t>
    <phoneticPr fontId="11" type="noConversion"/>
  </si>
  <si>
    <t>0162-020S</t>
    <phoneticPr fontId="11" type="noConversion"/>
  </si>
  <si>
    <t>EVER BOOMY</t>
    <phoneticPr fontId="11" type="noConversion"/>
  </si>
  <si>
    <t>0161-027S</t>
    <phoneticPr fontId="11" type="noConversion"/>
  </si>
  <si>
    <t>EVER BONUS</t>
    <phoneticPr fontId="11" type="noConversion"/>
  </si>
  <si>
    <t>0160-029S</t>
    <phoneticPr fontId="11" type="noConversion"/>
  </si>
  <si>
    <t>EVER BLOOM</t>
    <phoneticPr fontId="11" type="noConversion"/>
  </si>
  <si>
    <t>EMC(CIT)</t>
    <phoneticPr fontId="11" type="noConversion"/>
  </si>
  <si>
    <t>0159-025S</t>
    <phoneticPr fontId="11" type="noConversion"/>
  </si>
  <si>
    <t>SEMARANG</t>
    <phoneticPr fontId="58" type="noConversion"/>
  </si>
  <si>
    <t>SEMARANG</t>
    <phoneticPr fontId="11" type="noConversion"/>
  </si>
  <si>
    <t>018S</t>
    <phoneticPr fontId="11" type="noConversion"/>
  </si>
  <si>
    <t>TRIESTE TRADER</t>
    <phoneticPr fontId="11" type="noConversion"/>
  </si>
  <si>
    <t>B TRADER</t>
    <phoneticPr fontId="11" type="noConversion"/>
  </si>
  <si>
    <t>MCC KYOTO</t>
    <phoneticPr fontId="11" type="noConversion"/>
  </si>
  <si>
    <t>MCC(IA5)</t>
    <phoneticPr fontId="11" type="noConversion"/>
  </si>
  <si>
    <t>MAERSK WOLGAST</t>
    <phoneticPr fontId="11" type="noConversion"/>
  </si>
  <si>
    <t>YANGON(MIIT)</t>
    <phoneticPr fontId="11" type="noConversion"/>
  </si>
  <si>
    <t>OPERATOR</t>
    <phoneticPr fontId="11" type="noConversion"/>
  </si>
  <si>
    <t>090S</t>
    <phoneticPr fontId="11" type="noConversion"/>
  </si>
  <si>
    <t>HYUNDAI VOYAGER</t>
    <phoneticPr fontId="11" type="noConversion"/>
  </si>
  <si>
    <t>待定</t>
    <phoneticPr fontId="11" type="noConversion"/>
  </si>
  <si>
    <t>SEASPAN VANCOUVER</t>
    <phoneticPr fontId="11" type="noConversion"/>
  </si>
  <si>
    <t>102S</t>
    <phoneticPr fontId="11" type="noConversion"/>
  </si>
  <si>
    <t>HYUNDAI FORWARD</t>
    <phoneticPr fontId="11" type="noConversion"/>
  </si>
  <si>
    <t>089S</t>
    <phoneticPr fontId="11" type="noConversion"/>
  </si>
  <si>
    <t>HYUNDAI VOYAGER</t>
    <phoneticPr fontId="11" type="noConversion"/>
  </si>
  <si>
    <t>HMM(TTP)</t>
    <phoneticPr fontId="11" type="noConversion"/>
  </si>
  <si>
    <t>待定</t>
    <phoneticPr fontId="11" type="noConversion"/>
  </si>
  <si>
    <t>SEASPAN VANCOUVER</t>
    <phoneticPr fontId="11" type="noConversion"/>
  </si>
  <si>
    <t>ETA</t>
    <phoneticPr fontId="58" type="noConversion"/>
  </si>
  <si>
    <t>ETD</t>
    <phoneticPr fontId="58" type="noConversion"/>
  </si>
  <si>
    <t xml:space="preserve">CUT OFF </t>
    <phoneticPr fontId="58" type="noConversion"/>
  </si>
  <si>
    <t>MANILA(S)</t>
    <phoneticPr fontId="11" type="noConversion"/>
  </si>
  <si>
    <t>CNSHA</t>
    <phoneticPr fontId="58" type="noConversion"/>
  </si>
  <si>
    <t>OPERATOR</t>
    <phoneticPr fontId="11" type="noConversion"/>
  </si>
  <si>
    <t>VOYAGE</t>
    <phoneticPr fontId="58" type="noConversion"/>
  </si>
  <si>
    <t>2014S</t>
    <phoneticPr fontId="11" type="noConversion"/>
  </si>
  <si>
    <t>RESURGENCE</t>
    <phoneticPr fontId="11" type="noConversion"/>
  </si>
  <si>
    <t>2010S</t>
    <phoneticPr fontId="11" type="noConversion"/>
  </si>
  <si>
    <t>SITC YOKKAICHI</t>
    <phoneticPr fontId="11" type="noConversion"/>
  </si>
  <si>
    <t>SITC MOJI</t>
    <phoneticPr fontId="11" type="noConversion"/>
  </si>
  <si>
    <t>2012S</t>
    <phoneticPr fontId="11" type="noConversion"/>
  </si>
  <si>
    <t>SITC(CJV6)</t>
    <phoneticPr fontId="11" type="noConversion"/>
  </si>
  <si>
    <t>2008S</t>
    <phoneticPr fontId="11" type="noConversion"/>
  </si>
  <si>
    <t>DANANG</t>
    <phoneticPr fontId="11" type="noConversion"/>
  </si>
  <si>
    <t>DANANG</t>
    <phoneticPr fontId="58" type="noConversion"/>
  </si>
  <si>
    <t>SITC OSAKA</t>
    <phoneticPr fontId="11" type="noConversion"/>
  </si>
  <si>
    <t>REFLECTION</t>
    <phoneticPr fontId="11" type="noConversion"/>
  </si>
  <si>
    <t>SITC YANTAI</t>
    <phoneticPr fontId="11" type="noConversion"/>
  </si>
  <si>
    <t>SITC(CJV2)</t>
    <phoneticPr fontId="11" type="noConversion"/>
  </si>
  <si>
    <t>HAIPHONG</t>
    <phoneticPr fontId="11" type="noConversion"/>
  </si>
  <si>
    <t>2020S</t>
    <phoneticPr fontId="11" type="noConversion"/>
  </si>
  <si>
    <t>SITC HAKATA</t>
    <phoneticPr fontId="11" type="noConversion"/>
  </si>
  <si>
    <t>2017S</t>
    <phoneticPr fontId="11" type="noConversion"/>
  </si>
  <si>
    <t>KUO LUNG</t>
    <phoneticPr fontId="11" type="noConversion"/>
  </si>
  <si>
    <t>2018S</t>
    <phoneticPr fontId="11" type="noConversion"/>
  </si>
  <si>
    <t>2015S</t>
    <phoneticPr fontId="11" type="noConversion"/>
  </si>
  <si>
    <t>SITC(CJV5)</t>
    <phoneticPr fontId="11" type="noConversion"/>
  </si>
  <si>
    <t>2016S</t>
    <phoneticPr fontId="11" type="noConversion"/>
  </si>
  <si>
    <t>SITC BANGKOK</t>
    <phoneticPr fontId="11" type="noConversion"/>
  </si>
  <si>
    <t>SITC HEBEI</t>
    <phoneticPr fontId="11" type="noConversion"/>
  </si>
  <si>
    <t>SITC HAINAN</t>
    <phoneticPr fontId="11" type="noConversion"/>
  </si>
  <si>
    <t>SITC(CKV)</t>
    <phoneticPr fontId="11" type="noConversion"/>
  </si>
  <si>
    <t>INFINITY</t>
    <phoneticPr fontId="11" type="noConversion"/>
  </si>
  <si>
    <t>SITC HANSHIN</t>
    <phoneticPr fontId="11" type="noConversion"/>
  </si>
  <si>
    <t>2008S</t>
    <phoneticPr fontId="11" type="noConversion"/>
  </si>
  <si>
    <t>SITC SHANDONG</t>
    <phoneticPr fontId="11" type="noConversion"/>
  </si>
  <si>
    <t>SITC SHANGHAI</t>
    <phoneticPr fontId="11" type="noConversion"/>
  </si>
  <si>
    <t>SITC(CKV2)</t>
    <phoneticPr fontId="11" type="noConversion"/>
  </si>
  <si>
    <t>SITC GUANGDONG</t>
    <phoneticPr fontId="11" type="noConversion"/>
  </si>
  <si>
    <t>HCM</t>
    <phoneticPr fontId="11" type="noConversion"/>
  </si>
  <si>
    <t>SITC FUJIAN</t>
    <phoneticPr fontId="11" type="noConversion"/>
  </si>
  <si>
    <t>INTEGRA</t>
    <phoneticPr fontId="11" type="noConversion"/>
  </si>
  <si>
    <t>2010S</t>
    <phoneticPr fontId="11" type="noConversion"/>
  </si>
  <si>
    <t>SITC MACAO</t>
    <phoneticPr fontId="11" type="noConversion"/>
  </si>
  <si>
    <t>SITC GUANGXI</t>
    <phoneticPr fontId="11" type="noConversion"/>
  </si>
  <si>
    <t>SITC(VTX1)</t>
    <phoneticPr fontId="11" type="noConversion"/>
  </si>
  <si>
    <t>SITC JIANGSU</t>
    <phoneticPr fontId="11" type="noConversion"/>
  </si>
  <si>
    <t>STELLAR WINDSOR</t>
    <phoneticPr fontId="11" type="noConversion"/>
  </si>
  <si>
    <t>SITC KAWASAKI</t>
    <phoneticPr fontId="11" type="noConversion"/>
  </si>
  <si>
    <t>SITC KANTO</t>
    <phoneticPr fontId="11" type="noConversion"/>
  </si>
  <si>
    <t>SITC(VTX2)</t>
    <phoneticPr fontId="11" type="noConversion"/>
  </si>
  <si>
    <t>311S</t>
    <phoneticPr fontId="11" type="noConversion"/>
  </si>
  <si>
    <t>ITHA BHUM</t>
    <phoneticPr fontId="11" type="noConversion"/>
  </si>
  <si>
    <t>292S</t>
    <phoneticPr fontId="11" type="noConversion"/>
  </si>
  <si>
    <t>247S</t>
    <phoneticPr fontId="11" type="noConversion"/>
  </si>
  <si>
    <t>KAMA BHUM</t>
    <phoneticPr fontId="11" type="noConversion"/>
  </si>
  <si>
    <t>284S</t>
    <phoneticPr fontId="11" type="noConversion"/>
  </si>
  <si>
    <t>302S</t>
    <phoneticPr fontId="11" type="noConversion"/>
  </si>
  <si>
    <t>JITRA BHUM</t>
    <phoneticPr fontId="11" type="noConversion"/>
  </si>
  <si>
    <t>0RK2FS</t>
    <phoneticPr fontId="11" type="noConversion"/>
  </si>
  <si>
    <t>310S</t>
    <phoneticPr fontId="11" type="noConversion"/>
  </si>
  <si>
    <t>RCL(RBC)</t>
    <phoneticPr fontId="11" type="noConversion"/>
  </si>
  <si>
    <t>246S</t>
    <phoneticPr fontId="11" type="noConversion"/>
  </si>
  <si>
    <t>LAEM CHABANG</t>
    <phoneticPr fontId="11" type="noConversion"/>
  </si>
  <si>
    <t>INVICTA</t>
    <phoneticPr fontId="11" type="noConversion"/>
  </si>
  <si>
    <t>0XSC7S</t>
    <phoneticPr fontId="11" type="noConversion"/>
  </si>
  <si>
    <t>NORDLEOPARD</t>
    <phoneticPr fontId="11" type="noConversion"/>
  </si>
  <si>
    <t>0XSC5S</t>
    <phoneticPr fontId="11" type="noConversion"/>
  </si>
  <si>
    <t>MOUNT NICHOLSON</t>
    <phoneticPr fontId="11" type="noConversion"/>
  </si>
  <si>
    <t>012S</t>
    <phoneticPr fontId="11" type="noConversion"/>
  </si>
  <si>
    <t>RCL(RBC5)</t>
    <phoneticPr fontId="11" type="noConversion"/>
  </si>
  <si>
    <t>0XSC1S</t>
    <phoneticPr fontId="11" type="noConversion"/>
  </si>
  <si>
    <t>BKK(PAT)</t>
    <phoneticPr fontId="11" type="noConversion"/>
  </si>
  <si>
    <t>SIHANOUVKILLE</t>
    <phoneticPr fontId="11" type="noConversion"/>
  </si>
  <si>
    <t>1763-034S</t>
    <phoneticPr fontId="11" type="noConversion"/>
  </si>
  <si>
    <t>EVER BLISS</t>
    <phoneticPr fontId="11" type="noConversion"/>
  </si>
  <si>
    <t>1762-026S</t>
    <phoneticPr fontId="11" type="noConversion"/>
  </si>
  <si>
    <t>EVER BONNY</t>
    <phoneticPr fontId="11" type="noConversion"/>
  </si>
  <si>
    <t>1761-027S</t>
    <phoneticPr fontId="11" type="noConversion"/>
  </si>
  <si>
    <t>1760-020S</t>
    <phoneticPr fontId="11" type="noConversion"/>
  </si>
  <si>
    <t>EVER BREED</t>
    <phoneticPr fontId="11" type="noConversion"/>
  </si>
  <si>
    <t>EMC(NSB)</t>
    <phoneticPr fontId="11" type="noConversion"/>
  </si>
  <si>
    <t>1759-033S</t>
    <phoneticPr fontId="11" type="noConversion"/>
  </si>
  <si>
    <t>EVER BRAVE</t>
    <phoneticPr fontId="11" type="noConversion"/>
  </si>
  <si>
    <t>PASIR GUDANG</t>
    <phoneticPr fontId="11" type="noConversion"/>
  </si>
  <si>
    <t>VESSEL</t>
    <phoneticPr fontId="58" type="noConversion"/>
  </si>
  <si>
    <t xml:space="preserve"> </t>
    <phoneticPr fontId="11" type="noConversion"/>
  </si>
  <si>
    <t>0032S</t>
  </si>
  <si>
    <t>AS COLUMBIA</t>
    <phoneticPr fontId="11" type="noConversion"/>
  </si>
  <si>
    <t>2004S</t>
  </si>
  <si>
    <t>AS CONSTANTINA</t>
    <phoneticPr fontId="11" type="noConversion"/>
  </si>
  <si>
    <t>POSEN</t>
    <phoneticPr fontId="11" type="noConversion"/>
  </si>
  <si>
    <t>KMTC(PCI)</t>
    <phoneticPr fontId="11" type="noConversion"/>
  </si>
  <si>
    <t>NORTHERN VOLITION</t>
    <phoneticPr fontId="11" type="noConversion"/>
  </si>
  <si>
    <t>JKT</t>
    <phoneticPr fontId="11" type="noConversion"/>
  </si>
  <si>
    <t>2005S</t>
  </si>
  <si>
    <t>KENT TRADER</t>
  </si>
  <si>
    <t>KMTC PENANG</t>
    <phoneticPr fontId="11" type="noConversion"/>
  </si>
  <si>
    <t>KMTC SURABAYA</t>
    <phoneticPr fontId="11" type="noConversion"/>
  </si>
  <si>
    <t>20004S</t>
  </si>
  <si>
    <t>TS TAICHUNG</t>
    <phoneticPr fontId="11" type="noConversion"/>
  </si>
  <si>
    <t>KMTC(ANX)</t>
    <phoneticPr fontId="11" type="noConversion"/>
  </si>
  <si>
    <t>KENT TRADER</t>
    <phoneticPr fontId="11" type="noConversion"/>
  </si>
  <si>
    <t>KMTC HOCHIMINH</t>
    <phoneticPr fontId="11" type="noConversion"/>
  </si>
  <si>
    <t>KMTC TIANJIN</t>
    <phoneticPr fontId="11" type="noConversion"/>
  </si>
  <si>
    <t>2001S</t>
  </si>
  <si>
    <t>MARTINIQUE</t>
    <phoneticPr fontId="11" type="noConversion"/>
  </si>
  <si>
    <t>KMTC(KMSK)</t>
    <phoneticPr fontId="11" type="noConversion"/>
  </si>
  <si>
    <t>KMTC QINGDAO</t>
    <phoneticPr fontId="11" type="noConversion"/>
  </si>
  <si>
    <t>NORTHERN GUARD</t>
  </si>
  <si>
    <t>SEASPAN MANILA</t>
    <phoneticPr fontId="11" type="noConversion"/>
  </si>
  <si>
    <t>SEASPAN MELBOURNE</t>
    <phoneticPr fontId="11" type="noConversion"/>
  </si>
  <si>
    <t>019S</t>
  </si>
  <si>
    <t>NAVIOS DOMINO</t>
    <phoneticPr fontId="11" type="noConversion"/>
  </si>
  <si>
    <t>KMTC(KCM)</t>
    <phoneticPr fontId="11" type="noConversion"/>
  </si>
  <si>
    <t>PKG(N)</t>
    <phoneticPr fontId="11" type="noConversion"/>
  </si>
  <si>
    <t>DONG FANG FU</t>
    <phoneticPr fontId="11" type="noConversion"/>
  </si>
  <si>
    <t>HASCO(STW2)</t>
    <phoneticPr fontId="11" type="noConversion"/>
  </si>
  <si>
    <t>2014S</t>
    <phoneticPr fontId="11" type="noConversion"/>
  </si>
  <si>
    <t>KEELUNG</t>
    <phoneticPr fontId="11" type="noConversion"/>
  </si>
  <si>
    <t>2019S</t>
  </si>
  <si>
    <t>SITC NINGBO</t>
    <phoneticPr fontId="11" type="noConversion"/>
  </si>
  <si>
    <t>HASCO(STW1)</t>
    <phoneticPr fontId="11" type="noConversion"/>
  </si>
  <si>
    <t>2015S</t>
    <phoneticPr fontId="11" type="noConversion"/>
  </si>
  <si>
    <t>KEELUNG/KAOHSIUNG/TAICHUNG</t>
  </si>
  <si>
    <t>HONGKONG</t>
    <phoneticPr fontId="11" type="noConversion"/>
  </si>
  <si>
    <t>JJ SKY</t>
    <phoneticPr fontId="11" type="noConversion"/>
  </si>
  <si>
    <t>VENUS C</t>
    <phoneticPr fontId="11" type="noConversion"/>
  </si>
  <si>
    <t>JJ</t>
    <phoneticPr fontId="11" type="noConversion"/>
  </si>
  <si>
    <t>HONGKONG</t>
  </si>
  <si>
    <t>HONGKONG &amp; TAIWAN</t>
  </si>
  <si>
    <t>CHATTANOOGA</t>
    <phoneticPr fontId="11" type="noConversion"/>
  </si>
  <si>
    <t>PAN OCEAN</t>
    <phoneticPr fontId="11" type="noConversion"/>
  </si>
  <si>
    <t>2015E</t>
    <phoneticPr fontId="11" type="noConversion"/>
  </si>
  <si>
    <t>INCHON</t>
    <phoneticPr fontId="11" type="noConversion"/>
  </si>
  <si>
    <t>373E</t>
  </si>
  <si>
    <t>CSCL OSAKA</t>
    <phoneticPr fontId="11" type="noConversion"/>
  </si>
  <si>
    <t>372E</t>
  </si>
  <si>
    <t>371E</t>
  </si>
  <si>
    <t>370E</t>
  </si>
  <si>
    <t>SIF(CJM2)</t>
    <phoneticPr fontId="11" type="noConversion"/>
  </si>
  <si>
    <t>369E</t>
  </si>
  <si>
    <t>XIN MING ZHOU 20</t>
    <phoneticPr fontId="11" type="noConversion"/>
  </si>
  <si>
    <t>EAS</t>
    <phoneticPr fontId="11" type="noConversion"/>
  </si>
  <si>
    <t>2016E</t>
    <phoneticPr fontId="11" type="noConversion"/>
  </si>
  <si>
    <t>267E</t>
  </si>
  <si>
    <t>CSCL YOKOHAMA</t>
    <phoneticPr fontId="11" type="noConversion"/>
  </si>
  <si>
    <t>266E</t>
  </si>
  <si>
    <t>265E</t>
  </si>
  <si>
    <t>264E</t>
  </si>
  <si>
    <t>SIF(CJM1)</t>
    <phoneticPr fontId="11" type="noConversion"/>
  </si>
  <si>
    <t>263E</t>
  </si>
  <si>
    <t>EASLINE NINGBO</t>
    <phoneticPr fontId="11" type="noConversion"/>
  </si>
  <si>
    <t>BUSAN</t>
    <phoneticPr fontId="11" type="noConversion"/>
  </si>
  <si>
    <t>SONGYUNHE</t>
    <phoneticPr fontId="11" type="noConversion"/>
  </si>
  <si>
    <t>PANCON SUNSHINE</t>
    <phoneticPr fontId="11" type="noConversion"/>
  </si>
  <si>
    <t>PANCON VICTORY</t>
    <phoneticPr fontId="11" type="noConversion"/>
  </si>
  <si>
    <t>LILA BHUM</t>
    <phoneticPr fontId="11" type="noConversion"/>
  </si>
  <si>
    <t>381E</t>
  </si>
  <si>
    <t>HALCYON</t>
    <phoneticPr fontId="11" type="noConversion"/>
  </si>
  <si>
    <t>380E</t>
  </si>
  <si>
    <t>LANTAU BEACH</t>
    <phoneticPr fontId="11" type="noConversion"/>
  </si>
  <si>
    <t>379E</t>
  </si>
  <si>
    <t>378E</t>
  </si>
  <si>
    <t>SNL(SNG7)</t>
    <phoneticPr fontId="11" type="noConversion"/>
  </si>
  <si>
    <t>377E</t>
    <phoneticPr fontId="11" type="noConversion"/>
  </si>
  <si>
    <t>NAGOYA</t>
    <phoneticPr fontId="11" type="noConversion"/>
  </si>
  <si>
    <t>SINOTRANS QINGDAO</t>
    <phoneticPr fontId="11" type="noConversion"/>
  </si>
  <si>
    <t>SINOTRANS HONG KONG</t>
    <phoneticPr fontId="11" type="noConversion"/>
  </si>
  <si>
    <t>SNL(SNG5)</t>
    <phoneticPr fontId="11" type="noConversion"/>
  </si>
  <si>
    <t>39E</t>
  </si>
  <si>
    <t>TRIDENT</t>
    <phoneticPr fontId="11" type="noConversion"/>
  </si>
  <si>
    <t>38E</t>
  </si>
  <si>
    <t>37E</t>
  </si>
  <si>
    <t>36E</t>
  </si>
  <si>
    <t>SNL(SNG2)</t>
    <phoneticPr fontId="11" type="noConversion"/>
  </si>
  <si>
    <t>035E</t>
    <phoneticPr fontId="11" type="noConversion"/>
  </si>
  <si>
    <t>SINOTRANS SHANGHAI</t>
    <phoneticPr fontId="11" type="noConversion"/>
  </si>
  <si>
    <t>SNL/COSCO(SKT7)</t>
    <phoneticPr fontId="11" type="noConversion"/>
  </si>
  <si>
    <t>TOKYO</t>
    <phoneticPr fontId="11" type="noConversion"/>
  </si>
  <si>
    <t>079E</t>
    <phoneticPr fontId="11" type="noConversion"/>
  </si>
  <si>
    <t>LANTAU BRIDE</t>
    <phoneticPr fontId="11" type="noConversion"/>
  </si>
  <si>
    <t>078E</t>
    <phoneticPr fontId="11" type="noConversion"/>
  </si>
  <si>
    <t>077E</t>
    <phoneticPr fontId="11" type="noConversion"/>
  </si>
  <si>
    <t>076E</t>
    <phoneticPr fontId="11" type="noConversion"/>
  </si>
  <si>
    <t>SNL/COSCO(SKT5)</t>
    <phoneticPr fontId="11" type="noConversion"/>
  </si>
  <si>
    <t>075E</t>
    <phoneticPr fontId="11" type="noConversion"/>
  </si>
  <si>
    <t>419E</t>
    <phoneticPr fontId="11" type="noConversion"/>
  </si>
  <si>
    <t>OPTIMA</t>
    <phoneticPr fontId="11" type="noConversion"/>
  </si>
  <si>
    <t>HYPERION</t>
    <phoneticPr fontId="11" type="noConversion"/>
  </si>
  <si>
    <t>417E</t>
    <phoneticPr fontId="11" type="noConversion"/>
  </si>
  <si>
    <t>099E</t>
    <phoneticPr fontId="11" type="noConversion"/>
  </si>
  <si>
    <t>SNL/COSCO(SKT2)</t>
    <phoneticPr fontId="11" type="noConversion"/>
  </si>
  <si>
    <t>415E</t>
    <phoneticPr fontId="11" type="noConversion"/>
  </si>
  <si>
    <t>JJ SUN</t>
    <phoneticPr fontId="11" type="noConversion"/>
  </si>
  <si>
    <t>MOJI</t>
    <phoneticPr fontId="11" type="noConversion"/>
  </si>
  <si>
    <t>HAKATA</t>
    <phoneticPr fontId="11" type="noConversion"/>
  </si>
  <si>
    <t>SINOTRANS BEIJING</t>
    <phoneticPr fontId="11" type="noConversion"/>
  </si>
  <si>
    <t>SITC NAGOYA</t>
    <phoneticPr fontId="11" type="noConversion"/>
  </si>
  <si>
    <t>SNL(SKY1)</t>
    <phoneticPr fontId="11" type="noConversion"/>
  </si>
  <si>
    <t>296E</t>
  </si>
  <si>
    <t>MARCLOUD</t>
    <phoneticPr fontId="11" type="noConversion"/>
  </si>
  <si>
    <t>295E</t>
  </si>
  <si>
    <t>294E</t>
  </si>
  <si>
    <t>293E</t>
  </si>
  <si>
    <t>SNL/COSCO(SKS7)</t>
    <phoneticPr fontId="11" type="noConversion"/>
  </si>
  <si>
    <t>292E</t>
    <phoneticPr fontId="11" type="noConversion"/>
  </si>
  <si>
    <t>OSAKA</t>
    <phoneticPr fontId="11" type="noConversion"/>
  </si>
  <si>
    <t>SINOTRANS DALIAN</t>
    <phoneticPr fontId="11" type="noConversion"/>
  </si>
  <si>
    <t>SNL/COSCO(SKS6)</t>
    <phoneticPr fontId="58" type="noConversion"/>
  </si>
  <si>
    <t>102E</t>
    <phoneticPr fontId="11" type="noConversion"/>
  </si>
  <si>
    <t>418E</t>
    <phoneticPr fontId="11" type="noConversion"/>
  </si>
  <si>
    <t>100E</t>
    <phoneticPr fontId="11" type="noConversion"/>
  </si>
  <si>
    <t>416E</t>
    <phoneticPr fontId="11" type="noConversion"/>
  </si>
  <si>
    <t>SNL/COSCO(SKS2)</t>
    <phoneticPr fontId="58" type="noConversion"/>
  </si>
  <si>
    <t>098E</t>
    <phoneticPr fontId="11" type="noConversion"/>
  </si>
  <si>
    <t xml:space="preserve">YM WINNER
</t>
  </si>
  <si>
    <t xml:space="preserve">HAMBURG EXPRESS
</t>
  </si>
  <si>
    <t xml:space="preserve">YM WORTH
</t>
  </si>
  <si>
    <t>YM WISH</t>
  </si>
  <si>
    <t>YML(MD3)</t>
    <phoneticPr fontId="11" type="noConversion"/>
  </si>
  <si>
    <t>VIA TANGIER</t>
    <phoneticPr fontId="58" type="noConversion"/>
  </si>
  <si>
    <t>013W</t>
    <phoneticPr fontId="11" type="noConversion"/>
  </si>
  <si>
    <t>MSC AMSTERDAM</t>
    <phoneticPr fontId="11" type="noConversion"/>
  </si>
  <si>
    <t>012W</t>
    <phoneticPr fontId="11" type="noConversion"/>
  </si>
  <si>
    <t>MSC HAMBURG</t>
    <phoneticPr fontId="11" type="noConversion"/>
  </si>
  <si>
    <t>011W</t>
    <phoneticPr fontId="11" type="noConversion"/>
  </si>
  <si>
    <t>MSC ISTANBUL</t>
    <phoneticPr fontId="11" type="noConversion"/>
  </si>
  <si>
    <t>010W</t>
    <phoneticPr fontId="11" type="noConversion"/>
  </si>
  <si>
    <t>MSC MIRJAM</t>
    <phoneticPr fontId="11" type="noConversion"/>
  </si>
  <si>
    <t>MSK(AE15)</t>
    <phoneticPr fontId="58" type="noConversion"/>
  </si>
  <si>
    <t>014W</t>
    <phoneticPr fontId="11" type="noConversion"/>
  </si>
  <si>
    <t>MSC VENICE</t>
    <phoneticPr fontId="11" type="noConversion"/>
  </si>
  <si>
    <t>CAS</t>
  </si>
  <si>
    <t>TANGIER</t>
    <phoneticPr fontId="11" type="noConversion"/>
  </si>
  <si>
    <t>CASABLANCA</t>
  </si>
  <si>
    <t>VIA IST</t>
    <phoneticPr fontId="58" type="noConversion"/>
  </si>
  <si>
    <t>027W</t>
    <phoneticPr fontId="11" type="noConversion"/>
  </si>
  <si>
    <t xml:space="preserve">YM WINNER
</t>
    <phoneticPr fontId="11" type="noConversion"/>
  </si>
  <si>
    <t>037W</t>
    <phoneticPr fontId="11" type="noConversion"/>
  </si>
  <si>
    <t xml:space="preserve">HAMBURG EXPRESS
</t>
    <phoneticPr fontId="11" type="noConversion"/>
  </si>
  <si>
    <t>024W</t>
    <phoneticPr fontId="11" type="noConversion"/>
  </si>
  <si>
    <t xml:space="preserve">YM WORTH
</t>
    <phoneticPr fontId="11" type="noConversion"/>
  </si>
  <si>
    <t>025W</t>
    <phoneticPr fontId="11" type="noConversion"/>
  </si>
  <si>
    <t>YM WISH</t>
    <phoneticPr fontId="11" type="noConversion"/>
  </si>
  <si>
    <t>YML(MD3)</t>
    <phoneticPr fontId="58" type="noConversion"/>
  </si>
  <si>
    <t>KAV</t>
    <phoneticPr fontId="11" type="noConversion"/>
  </si>
  <si>
    <t>IST</t>
    <phoneticPr fontId="11" type="noConversion"/>
  </si>
  <si>
    <t>MAIRA XL</t>
    <phoneticPr fontId="11" type="noConversion"/>
  </si>
  <si>
    <t>0BX6DW</t>
  </si>
  <si>
    <t>CMA CGM VOLGA</t>
    <phoneticPr fontId="11" type="noConversion"/>
  </si>
  <si>
    <t>COSCO SHIPPING RHINE</t>
    <phoneticPr fontId="11" type="noConversion"/>
  </si>
  <si>
    <t>COSCO(AEM3)
EMC(BEX)
OOCL(EM1)
CMA(BEX)</t>
    <phoneticPr fontId="58" type="noConversion"/>
  </si>
  <si>
    <t>0BX67W</t>
  </si>
  <si>
    <t>CMA CGM CONGO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</si>
  <si>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</si>
  <si>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</si>
  <si>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</si>
  <si>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</si>
  <si>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</si>
  <si>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COSCO SHIPPING SCORPIO</t>
    <phoneticPr fontId="11" type="noConversion"/>
  </si>
  <si>
    <t>COSCO SHIPPING VIRGO</t>
    <phoneticPr fontId="11" type="noConversion"/>
  </si>
  <si>
    <t>COSCO SHIPPING NEBULA</t>
    <phoneticPr fontId="11" type="noConversion"/>
  </si>
  <si>
    <t>COSCO SHIPPING SAGITTARIUS</t>
    <phoneticPr fontId="11" type="noConversion"/>
  </si>
  <si>
    <t>COSCO(AEU3)
EMC(NE3)
OOCL(LL2)
CMA(FAL2)</t>
    <phoneticPr fontId="58" type="noConversion"/>
  </si>
  <si>
    <t>COSCO SHIPPING LIBRA</t>
    <phoneticPr fontId="11" type="noConversion"/>
  </si>
  <si>
    <t>LIM</t>
  </si>
  <si>
    <t>PIR</t>
    <phoneticPr fontId="11" type="noConversion"/>
  </si>
  <si>
    <t>ALEX(DEKHELA)</t>
    <phoneticPr fontId="11" type="noConversion"/>
  </si>
  <si>
    <t>0BE6DW</t>
  </si>
  <si>
    <t>APL AUSTRIA</t>
    <phoneticPr fontId="11" type="noConversion"/>
  </si>
  <si>
    <t>0BE69W</t>
  </si>
  <si>
    <t>APL TURKEY</t>
    <phoneticPr fontId="11" type="noConversion"/>
  </si>
  <si>
    <t>EVER STRONG</t>
    <phoneticPr fontId="11" type="noConversion"/>
  </si>
  <si>
    <t>COSCO(AEM6)
EMC(BEX2)
OOCL(AAS)
CMA(PHEX)</t>
    <phoneticPr fontId="58" type="noConversion"/>
  </si>
  <si>
    <t>KPR</t>
    <phoneticPr fontId="11" type="noConversion"/>
  </si>
  <si>
    <t>KOPER</t>
    <phoneticPr fontId="11" type="noConversion"/>
  </si>
  <si>
    <t>COSCO SHIPPING SCORPIO</t>
    <phoneticPr fontId="11" type="noConversion"/>
  </si>
  <si>
    <t>COSCO SHIPPING VIRGO</t>
    <phoneticPr fontId="11" type="noConversion"/>
  </si>
  <si>
    <t>COSCO SHIPPING NEBULA</t>
    <phoneticPr fontId="11" type="noConversion"/>
  </si>
  <si>
    <t>COSCO SHIPPING SAGITTARIUS</t>
    <phoneticPr fontId="11" type="noConversion"/>
  </si>
  <si>
    <t>COSCO(AEU3)
EMC(NE3)
OOCL(LL2)
CMA(FAL2)</t>
    <phoneticPr fontId="58" type="noConversion"/>
  </si>
  <si>
    <t>COSCO SHIPPING LIBRA</t>
    <phoneticPr fontId="11" type="noConversion"/>
  </si>
  <si>
    <t>VIA PIR</t>
    <phoneticPr fontId="58" type="noConversion"/>
  </si>
  <si>
    <t>37016W</t>
    <phoneticPr fontId="11" type="noConversion"/>
  </si>
  <si>
    <t>TAMPA TRIUMPH</t>
    <phoneticPr fontId="11" type="noConversion"/>
  </si>
  <si>
    <t>TO BE ADVISED</t>
    <phoneticPr fontId="11" type="noConversion"/>
  </si>
  <si>
    <t>055W</t>
    <phoneticPr fontId="11" type="noConversion"/>
  </si>
  <si>
    <t>CSCL VENUS</t>
    <phoneticPr fontId="11" type="noConversion"/>
  </si>
  <si>
    <t>063W</t>
    <phoneticPr fontId="11" type="noConversion"/>
  </si>
  <si>
    <t>CSCL STAR</t>
    <phoneticPr fontId="11" type="noConversion"/>
  </si>
  <si>
    <t>COSCO(AEM1)
EMC(MD2)
OOCL(WM1)
CMA(MEX2)</t>
    <phoneticPr fontId="58" type="noConversion"/>
  </si>
  <si>
    <t>052W</t>
    <phoneticPr fontId="11" type="noConversion"/>
  </si>
  <si>
    <t>COSCO HARMONY</t>
    <phoneticPr fontId="11" type="noConversion"/>
  </si>
  <si>
    <t>POTI</t>
    <phoneticPr fontId="11" type="noConversion"/>
  </si>
  <si>
    <t>PIR</t>
    <phoneticPr fontId="11" type="noConversion"/>
  </si>
  <si>
    <t>013W</t>
    <phoneticPr fontId="11" type="noConversion"/>
  </si>
  <si>
    <t>MSC AMSTERDAM</t>
    <phoneticPr fontId="11" type="noConversion"/>
  </si>
  <si>
    <t>012W</t>
    <phoneticPr fontId="11" type="noConversion"/>
  </si>
  <si>
    <t>MSC HAMBURG</t>
    <phoneticPr fontId="11" type="noConversion"/>
  </si>
  <si>
    <t>011W</t>
    <phoneticPr fontId="11" type="noConversion"/>
  </si>
  <si>
    <t>MSC ISTANBUL</t>
    <phoneticPr fontId="11" type="noConversion"/>
  </si>
  <si>
    <t>010W</t>
    <phoneticPr fontId="11" type="noConversion"/>
  </si>
  <si>
    <t>MSC MIRJAM</t>
    <phoneticPr fontId="11" type="noConversion"/>
  </si>
  <si>
    <t>MSK(AE15)</t>
    <phoneticPr fontId="58" type="noConversion"/>
  </si>
  <si>
    <t>014W</t>
    <phoneticPr fontId="11" type="noConversion"/>
  </si>
  <si>
    <t>MSC VENICE</t>
    <phoneticPr fontId="11" type="noConversion"/>
  </si>
  <si>
    <t>AMB</t>
    <phoneticPr fontId="11" type="noConversion"/>
  </si>
  <si>
    <t xml:space="preserve">ISTANBUL(AMBARLI) </t>
    <phoneticPr fontId="11" type="noConversion"/>
  </si>
  <si>
    <t>TAYMA</t>
    <phoneticPr fontId="11" type="noConversion"/>
  </si>
  <si>
    <t xml:space="preserve">JEBEL ALI
</t>
    <phoneticPr fontId="11" type="noConversion"/>
  </si>
  <si>
    <t>025W</t>
    <phoneticPr fontId="11" type="noConversion"/>
  </si>
  <si>
    <t>ONE MILLAU</t>
    <phoneticPr fontId="11" type="noConversion"/>
  </si>
  <si>
    <t>ONE/YML/HPL
(MD1)</t>
    <phoneticPr fontId="58" type="noConversion"/>
  </si>
  <si>
    <t>034W</t>
    <phoneticPr fontId="11" type="noConversion"/>
  </si>
  <si>
    <t xml:space="preserve">HONG KONG EXPRESS
</t>
    <phoneticPr fontId="11" type="noConversion"/>
  </si>
  <si>
    <t>BAR</t>
    <phoneticPr fontId="11" type="noConversion"/>
  </si>
  <si>
    <t>039W</t>
    <phoneticPr fontId="11" type="noConversion"/>
  </si>
  <si>
    <t>MALIK AL ASHTAR</t>
    <phoneticPr fontId="11" type="noConversion"/>
  </si>
  <si>
    <t>020W</t>
    <phoneticPr fontId="11" type="noConversion"/>
  </si>
  <si>
    <t xml:space="preserve">ONE BLUE JAY
</t>
    <phoneticPr fontId="11" type="noConversion"/>
  </si>
  <si>
    <t>MILANO BRIDGE</t>
    <phoneticPr fontId="11" type="noConversion"/>
  </si>
  <si>
    <t>ONE/YML/HPL
(MD2)</t>
    <phoneticPr fontId="58" type="noConversion"/>
  </si>
  <si>
    <t>008W</t>
    <phoneticPr fontId="11" type="noConversion"/>
  </si>
  <si>
    <t xml:space="preserve">YM WELLBEING
</t>
    <phoneticPr fontId="11" type="noConversion"/>
  </si>
  <si>
    <t>GOA</t>
    <phoneticPr fontId="11" type="noConversion"/>
  </si>
  <si>
    <t xml:space="preserve">GENOVA </t>
  </si>
  <si>
    <t>035W</t>
    <phoneticPr fontId="11" type="noConversion"/>
  </si>
  <si>
    <t>HYUNDAI PRIDE</t>
    <phoneticPr fontId="11" type="noConversion"/>
  </si>
  <si>
    <t>AL JMELIYAH</t>
    <phoneticPr fontId="11" type="noConversion"/>
  </si>
  <si>
    <t>AL MASHRAB</t>
    <phoneticPr fontId="11" type="noConversion"/>
  </si>
  <si>
    <t>ONE/YML/HPL
(FE4)</t>
    <phoneticPr fontId="58" type="noConversion"/>
  </si>
  <si>
    <t>LINAH</t>
    <phoneticPr fontId="11" type="noConversion"/>
  </si>
  <si>
    <t>LIS</t>
  </si>
  <si>
    <t>LISBON</t>
  </si>
  <si>
    <t>VIA ZEEBRUGGE</t>
    <phoneticPr fontId="11" type="noConversion"/>
  </si>
  <si>
    <t>034W</t>
  </si>
  <si>
    <t>CSCL ARCTIC OCEAN</t>
    <phoneticPr fontId="11" type="noConversion"/>
  </si>
  <si>
    <t>COSCO SHIPPING PISCES</t>
    <phoneticPr fontId="11" type="noConversion"/>
  </si>
  <si>
    <t>OOCL INDONESIA</t>
    <phoneticPr fontId="11" type="noConversion"/>
  </si>
  <si>
    <t>COSCO(AEU1)
EMC(NE1)
OOCL(LL1)
CMA(FAL5)</t>
    <phoneticPr fontId="58" type="noConversion"/>
  </si>
  <si>
    <t>OOCL HONG KONG</t>
    <phoneticPr fontId="11" type="noConversion"/>
  </si>
  <si>
    <t>DBL</t>
    <phoneticPr fontId="11" type="noConversion"/>
  </si>
  <si>
    <t>ZEE</t>
    <phoneticPr fontId="11" type="noConversion"/>
  </si>
  <si>
    <t>OSL</t>
  </si>
  <si>
    <t>ROT</t>
    <phoneticPr fontId="11" type="noConversion"/>
  </si>
  <si>
    <t>VIA HAMBURG</t>
    <phoneticPr fontId="58" type="noConversion"/>
  </si>
  <si>
    <t>HAM</t>
    <phoneticPr fontId="11" type="noConversion"/>
  </si>
  <si>
    <t>HEL</t>
  </si>
  <si>
    <t>RIGA/TALLINN</t>
    <phoneticPr fontId="11" type="noConversion"/>
  </si>
  <si>
    <t>VIA BREMERHAVEN</t>
    <phoneticPr fontId="58" type="noConversion"/>
  </si>
  <si>
    <t>017W</t>
    <phoneticPr fontId="11" type="noConversion"/>
  </si>
  <si>
    <t>MARIT MAERSK</t>
    <phoneticPr fontId="11" type="noConversion"/>
  </si>
  <si>
    <t>016W</t>
    <phoneticPr fontId="11" type="noConversion"/>
  </si>
  <si>
    <t>MDV BIZET</t>
    <phoneticPr fontId="11" type="noConversion"/>
  </si>
  <si>
    <t>015W</t>
    <phoneticPr fontId="11" type="noConversion"/>
  </si>
  <si>
    <t>MAJESTIC MAERSK</t>
    <phoneticPr fontId="11" type="noConversion"/>
  </si>
  <si>
    <t>MAERSK M. MOLLER</t>
    <phoneticPr fontId="11" type="noConversion"/>
  </si>
  <si>
    <t>MSK/SAF(AE5)</t>
    <phoneticPr fontId="58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</si>
  <si>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</si>
  <si>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</si>
  <si>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</si>
  <si>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8" type="noConversion"/>
  </si>
  <si>
    <t xml:space="preserve">ANTWERP </t>
    <phoneticPr fontId="11" type="noConversion"/>
  </si>
  <si>
    <t>0FM47W</t>
  </si>
  <si>
    <t>APL LION CITY</t>
    <phoneticPr fontId="11" type="noConversion"/>
  </si>
  <si>
    <t>0FM45W</t>
  </si>
  <si>
    <t>APL TEMASEK</t>
    <phoneticPr fontId="11" type="noConversion"/>
  </si>
  <si>
    <t>0FM43W</t>
  </si>
  <si>
    <t>APL VANDA</t>
    <phoneticPr fontId="11" type="noConversion"/>
  </si>
  <si>
    <t>0FM41W</t>
  </si>
  <si>
    <t>CMA CGM BENJAMIN FRANKLIN</t>
    <phoneticPr fontId="11" type="noConversion"/>
  </si>
  <si>
    <t>COSCO(AEU6)
EMC(FAL3)
OOCL(LL5)
CMA(FAL3)</t>
    <phoneticPr fontId="58" type="noConversion"/>
  </si>
  <si>
    <t>0FM3ZW</t>
  </si>
  <si>
    <t>CMA CGM MEXICO</t>
    <phoneticPr fontId="11" type="noConversion"/>
  </si>
  <si>
    <t>LEH</t>
    <phoneticPr fontId="11" type="noConversion"/>
  </si>
  <si>
    <t>0FL6DW</t>
  </si>
  <si>
    <t>0FL6BW</t>
  </si>
  <si>
    <t>CMA CGM JEAN MERMOZ</t>
    <phoneticPr fontId="11" type="noConversion"/>
  </si>
  <si>
    <t>0FL69W</t>
  </si>
  <si>
    <t>CMA CGM BOUGAINVILLE</t>
    <phoneticPr fontId="11" type="noConversion"/>
  </si>
  <si>
    <t>0FL67W</t>
  </si>
  <si>
    <t>CMA CGM GEORG FORSTER</t>
    <phoneticPr fontId="11" type="noConversion"/>
  </si>
  <si>
    <t>COSCO(AEU2)
EMC(FAL1)
OOCL(LL4)
CMA(FAL1)</t>
    <phoneticPr fontId="58" type="noConversion"/>
  </si>
  <si>
    <t>0FL65W</t>
  </si>
  <si>
    <t>CMA CGM LOUIS BLERIOT</t>
    <phoneticPr fontId="11" type="noConversion"/>
  </si>
  <si>
    <t>SOU</t>
    <phoneticPr fontId="11" type="noConversion"/>
  </si>
  <si>
    <t>FLX</t>
    <phoneticPr fontId="11" type="noConversion"/>
  </si>
  <si>
    <t>HAMBURG</t>
  </si>
  <si>
    <t>PS: THE CARGO AND DOC WILL BE SENT TO OUR WAREHOUSE AND COMPANY BEFOR 11:00AM IN CUT OFF TIME</t>
  </si>
  <si>
    <t>Apr.</t>
    <phoneticPr fontId="58" type="noConversion"/>
  </si>
  <si>
    <t xml:space="preserve">          SALLING SCHEDULE-SHANGHAI     </t>
  </si>
  <si>
    <t>132S</t>
  </si>
  <si>
    <t>  101S</t>
  </si>
  <si>
    <t>OOCL ITALY </t>
  </si>
  <si>
    <t>001S</t>
  </si>
  <si>
    <t>TO BE ADVISED</t>
  </si>
  <si>
    <t>126S</t>
  </si>
  <si>
    <t>XIN ZHAN JIANG  </t>
  </si>
  <si>
    <t>OOCL/COSCO</t>
    <phoneticPr fontId="11" type="noConversion"/>
  </si>
  <si>
    <t>TO BE ADVISED  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</si>
  <si>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</si>
  <si>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</si>
  <si>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</si>
  <si>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</si>
  <si>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</si>
  <si>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018W</t>
    <phoneticPr fontId="11" type="noConversion"/>
  </si>
  <si>
    <t>AXEL MAERSK</t>
  </si>
  <si>
    <t>017W</t>
    <phoneticPr fontId="11" type="noConversion"/>
  </si>
  <si>
    <t>ASIA DUMMY 09</t>
    <phoneticPr fontId="11" type="noConversion"/>
  </si>
  <si>
    <t>016W </t>
  </si>
  <si>
    <t>MAERSK SANTANA</t>
  </si>
  <si>
    <t>015W </t>
  </si>
  <si>
    <t>SOVEREIGN MAERSK </t>
  </si>
  <si>
    <t>HBS</t>
    <phoneticPr fontId="11" type="noConversion"/>
  </si>
  <si>
    <t>014W </t>
  </si>
  <si>
    <t>CORNELIA MAERSK </t>
  </si>
  <si>
    <t>4J4K</t>
    <phoneticPr fontId="11" type="noConversion"/>
  </si>
  <si>
    <t>MIAMI (SK)</t>
    <phoneticPr fontId="11" type="noConversion"/>
  </si>
  <si>
    <t>YM WELLHEAD</t>
  </si>
  <si>
    <t> 022E</t>
  </si>
  <si>
    <t>HYUNDAI RESPECT</t>
  </si>
  <si>
    <t>YM WONDERLAND</t>
  </si>
  <si>
    <t> 023E</t>
  </si>
  <si>
    <t>YM WARMTH </t>
  </si>
  <si>
    <t>017E</t>
    <phoneticPr fontId="11" type="noConversion"/>
  </si>
  <si>
    <t>AL QIBLA</t>
    <phoneticPr fontId="11" type="noConversion"/>
  </si>
  <si>
    <t>ONE</t>
    <phoneticPr fontId="11" type="noConversion"/>
  </si>
  <si>
    <t>018E</t>
  </si>
  <si>
    <t xml:space="preserve">YM WIDTH 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</si>
  <si>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</si>
  <si>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  108E</t>
  </si>
  <si>
    <t>OOCL ANTWERP </t>
  </si>
  <si>
    <t> 108E</t>
  </si>
  <si>
    <t>OOCL KAOHSIUNG </t>
  </si>
  <si>
    <t> 115E</t>
  </si>
  <si>
    <t>OOCL VANCOUVER </t>
  </si>
  <si>
    <t> 148E</t>
  </si>
  <si>
    <t>OOCL SAN FRANCISCO </t>
  </si>
  <si>
    <t>OOCL(PNW1)</t>
    <phoneticPr fontId="11" type="noConversion"/>
  </si>
  <si>
    <t>092E</t>
  </si>
  <si>
    <t>OOCL OAKLAND </t>
  </si>
  <si>
    <t xml:space="preserve">CHICAGO </t>
  </si>
  <si>
    <t xml:space="preserve">CHICAGO </t>
    <phoneticPr fontId="11" type="noConversion"/>
  </si>
  <si>
    <t xml:space="preserve">0TX5RE1MA </t>
    <phoneticPr fontId="11" type="noConversion"/>
  </si>
  <si>
    <t>CMA CGM AMAZON</t>
    <phoneticPr fontId="11" type="noConversion"/>
  </si>
  <si>
    <t xml:space="preserve">0TX5PE1MA </t>
    <phoneticPr fontId="11" type="noConversion"/>
  </si>
  <si>
    <t xml:space="preserve">
    PRX3 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</si>
  <si>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 WHL</t>
    </r>
    <phoneticPr fontId="11" type="noConversion"/>
  </si>
  <si>
    <t>E083</t>
  </si>
  <si>
    <t>CMA CGM NORMA</t>
  </si>
  <si>
    <t xml:space="preserve">CFS CUT OFF </t>
  </si>
  <si>
    <t>五截五开</t>
    <phoneticPr fontId="11" type="noConversion"/>
  </si>
  <si>
    <t>E013</t>
  </si>
  <si>
    <t>WAN HAI 805</t>
  </si>
  <si>
    <t>E075</t>
  </si>
  <si>
    <t>E055</t>
  </si>
  <si>
    <t>WHL</t>
    <phoneticPr fontId="11" type="noConversion"/>
  </si>
  <si>
    <t>E074</t>
  </si>
  <si>
    <t>COSCO KAOHSIUNG</t>
  </si>
  <si>
    <t>二截一开</t>
  </si>
  <si>
    <t>Done</t>
    <phoneticPr fontId="11" type="noConversion"/>
  </si>
  <si>
    <t xml:space="preserve">LOS ANGELES,CA </t>
    <phoneticPr fontId="11" type="noConversion"/>
  </si>
  <si>
    <t xml:space="preserve">1138-008E </t>
    <phoneticPr fontId="11" type="noConversion"/>
  </si>
  <si>
    <t>HTW1</t>
  </si>
  <si>
    <t xml:space="preserve">1137-157E </t>
    <phoneticPr fontId="11" type="noConversion"/>
  </si>
  <si>
    <t xml:space="preserve">
    EVER ENVOY </t>
    <phoneticPr fontId="11" type="noConversion"/>
  </si>
  <si>
    <t xml:space="preserve">1136-140E </t>
    <phoneticPr fontId="11" type="noConversion"/>
  </si>
  <si>
    <t>EVER ETHIC</t>
    <phoneticPr fontId="11" type="noConversion"/>
  </si>
  <si>
    <t xml:space="preserve">EMC(HTW) </t>
  </si>
  <si>
    <t xml:space="preserve">1135-103E </t>
    <phoneticPr fontId="11" type="noConversion"/>
  </si>
  <si>
    <t>一截天开</t>
  </si>
  <si>
    <t>Done</t>
    <phoneticPr fontId="11" type="noConversion"/>
  </si>
  <si>
    <t xml:space="preserve">039E </t>
    <phoneticPr fontId="11" type="noConversion"/>
  </si>
  <si>
    <t>OOCL BRUSSELS</t>
    <phoneticPr fontId="11" type="noConversion"/>
  </si>
  <si>
    <t xml:space="preserve">022E </t>
    <phoneticPr fontId="11" type="noConversion"/>
  </si>
  <si>
    <t>OOCL POLAND</t>
    <phoneticPr fontId="11" type="noConversion"/>
  </si>
  <si>
    <t xml:space="preserve">029E </t>
    <phoneticPr fontId="11" type="noConversion"/>
  </si>
  <si>
    <t xml:space="preserve">
    OOCL KOREA </t>
    <phoneticPr fontId="11" type="noConversion"/>
  </si>
  <si>
    <t>EMC</t>
    <phoneticPr fontId="11" type="noConversion"/>
  </si>
  <si>
    <t xml:space="preserve">005E </t>
    <phoneticPr fontId="11" type="noConversion"/>
  </si>
  <si>
    <t xml:space="preserve">
   COSCO SHIPPING CAMELLIA </t>
    <phoneticPr fontId="11" type="noConversion"/>
  </si>
  <si>
    <t>2J/1K</t>
    <phoneticPr fontId="11" type="noConversion"/>
  </si>
  <si>
    <t>MAERSK SANA</t>
  </si>
  <si>
    <t>017E</t>
  </si>
  <si>
    <t>EUROPE</t>
  </si>
  <si>
    <t>016E</t>
  </si>
  <si>
    <t>MAERSK SOFIA</t>
  </si>
  <si>
    <t>ARCHIMIDIS</t>
  </si>
  <si>
    <t>MSK</t>
    <phoneticPr fontId="11" type="noConversion"/>
  </si>
  <si>
    <t>MAERSK SYDNEY</t>
  </si>
  <si>
    <t>5J5K</t>
    <phoneticPr fontId="11" type="noConversion"/>
  </si>
  <si>
    <t>CMA</t>
    <phoneticPr fontId="11" type="noConversion"/>
  </si>
  <si>
    <t xml:space="preserve">
    OOCL BRUSSELS </t>
    <phoneticPr fontId="11" type="noConversion"/>
  </si>
  <si>
    <t>029E</t>
    <phoneticPr fontId="11" type="noConversion"/>
  </si>
  <si>
    <t>OOCL KOREA</t>
    <phoneticPr fontId="11" type="noConversion"/>
  </si>
  <si>
    <t xml:space="preserve">
    COSCO SHIPPING CAMELLIA </t>
    <phoneticPr fontId="11" type="noConversion"/>
  </si>
  <si>
    <t>2J1K</t>
    <phoneticPr fontId="11" type="noConversion"/>
  </si>
  <si>
    <t xml:space="preserve">COLON FREE ZONE </t>
    <phoneticPr fontId="11" type="noConversion"/>
  </si>
  <si>
    <t xml:space="preserve">058E </t>
    <phoneticPr fontId="11" type="noConversion"/>
  </si>
  <si>
    <t>COSCO PRINCE RUPERT</t>
    <phoneticPr fontId="11" type="noConversion"/>
  </si>
  <si>
    <t xml:space="preserve">0467-151E </t>
    <phoneticPr fontId="11" type="noConversion"/>
  </si>
  <si>
    <t>EVER UTILE</t>
    <phoneticPr fontId="11" type="noConversion"/>
  </si>
  <si>
    <t xml:space="preserve">078E </t>
    <phoneticPr fontId="11" type="noConversion"/>
  </si>
  <si>
    <t>YM UBERTY</t>
    <phoneticPr fontId="11" type="noConversion"/>
  </si>
  <si>
    <t>YML</t>
    <phoneticPr fontId="11" type="noConversion"/>
  </si>
  <si>
    <t xml:space="preserve">0465-145E </t>
    <phoneticPr fontId="11" type="noConversion"/>
  </si>
  <si>
    <t>1J2K</t>
    <phoneticPr fontId="11" type="noConversion"/>
  </si>
  <si>
    <t>SAN ANTONIO</t>
    <phoneticPr fontId="11" type="noConversion"/>
  </si>
  <si>
    <t xml:space="preserve">
    EVER UTILE </t>
    <phoneticPr fontId="11" type="noConversion"/>
  </si>
  <si>
    <t xml:space="preserve">047E </t>
    <phoneticPr fontId="11" type="noConversion"/>
  </si>
  <si>
    <t>COSCO</t>
    <phoneticPr fontId="11" type="noConversion"/>
  </si>
  <si>
    <t xml:space="preserve">0465-145E </t>
  </si>
  <si>
    <t>1J/7K</t>
    <phoneticPr fontId="11" type="noConversion"/>
  </si>
  <si>
    <t>GUAYAQUIL</t>
    <phoneticPr fontId="11" type="noConversion"/>
  </si>
  <si>
    <t>2J2K</t>
    <phoneticPr fontId="11" type="noConversion"/>
  </si>
  <si>
    <t>BUENAVENTURA</t>
    <phoneticPr fontId="11" type="noConversion"/>
  </si>
  <si>
    <r>
      <t>003W</t>
    </r>
    <r>
      <rPr>
        <sz val="9"/>
        <color rgb="FF44678C"/>
        <rFont val="Malgun Gothic"/>
        <family val="2"/>
      </rPr>
      <t xml:space="preserve"> </t>
    </r>
  </si>
  <si>
    <t>MAERSK SARAT</t>
  </si>
  <si>
    <r>
      <t>606W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</si>
  <si>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LIMA</t>
  </si>
  <si>
    <r>
      <t>006W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</si>
  <si>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LONDRINA</t>
  </si>
  <si>
    <r>
      <t>811W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</si>
  <si>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SHIVLING</t>
  </si>
  <si>
    <t>HBS</t>
    <phoneticPr fontId="11" type="noConversion"/>
  </si>
  <si>
    <r>
      <t>860W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</si>
  <si>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ATACAMA</t>
  </si>
  <si>
    <t>0AA65W1MA</t>
  </si>
  <si>
    <t>CMA CGM CARL ANTOINE</t>
  </si>
  <si>
    <t>0AA5TW1MA</t>
  </si>
  <si>
    <t>115W</t>
  </si>
  <si>
    <t>SWITZERLAND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</si>
  <si>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</si>
  <si>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</si>
  <si>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</si>
  <si>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</si>
  <si>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</si>
  <si>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0BX6FW1MA </t>
  </si>
  <si>
    <t>MAIRA XL </t>
  </si>
  <si>
    <t>0BX6DW1MA </t>
  </si>
  <si>
    <t>CMA CGM BASTELICA </t>
  </si>
  <si>
    <t>0BX6BW1MA </t>
  </si>
  <si>
    <t>0VK53W1MA </t>
  </si>
  <si>
    <t>CMA CGM MEDEA </t>
  </si>
  <si>
    <t>0VK51W1MA </t>
  </si>
  <si>
    <t>CMA CGM BUTTERFLY </t>
  </si>
  <si>
    <t>0VK4ZW1MA </t>
  </si>
  <si>
    <t>COSCO JAPAN </t>
  </si>
  <si>
    <t>NEW DELHI(PATPARGANT)</t>
  </si>
  <si>
    <t>NEW DELHI(MUNDRA)</t>
    <phoneticPr fontId="11" type="noConversion"/>
  </si>
  <si>
    <t>066W</t>
  </si>
  <si>
    <r>
      <t>070W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</si>
  <si>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>HMM</t>
    <phoneticPr fontId="11" type="noConversion"/>
  </si>
  <si>
    <r>
      <t>060W</t>
    </r>
    <r>
      <rPr>
        <sz val="9"/>
        <color rgb="FF44678C"/>
        <rFont val="Malgun Gothic"/>
        <family val="2"/>
        <charset val="129"/>
      </rPr>
      <t xml:space="preserve"> </t>
    </r>
  </si>
  <si>
    <t>1J6K</t>
    <phoneticPr fontId="11" type="noConversion"/>
  </si>
  <si>
    <t>W064</t>
  </si>
  <si>
    <t>W172</t>
  </si>
  <si>
    <t>W128</t>
  </si>
  <si>
    <t>IAL</t>
    <phoneticPr fontId="11" type="noConversion"/>
  </si>
  <si>
    <t>W053</t>
  </si>
  <si>
    <t>WAN HAI 517</t>
  </si>
  <si>
    <t>W120</t>
  </si>
  <si>
    <t>NORTHERN PRIORITY</t>
  </si>
  <si>
    <t>W142</t>
  </si>
  <si>
    <t>ITAL MASSIMA</t>
  </si>
  <si>
    <t>W105</t>
  </si>
  <si>
    <t>WAN HAI 509</t>
  </si>
  <si>
    <t>W176</t>
  </si>
  <si>
    <t>WAN HAI 503</t>
  </si>
  <si>
    <t>W119</t>
  </si>
  <si>
    <t>IAL(CIX)</t>
    <phoneticPr fontId="11" type="noConversion"/>
  </si>
  <si>
    <t>W141</t>
  </si>
  <si>
    <t>4J4K</t>
    <phoneticPr fontId="11" type="noConversion"/>
  </si>
  <si>
    <t>OOCL</t>
    <phoneticPr fontId="11" type="noConversion"/>
  </si>
  <si>
    <t> 0VK59W1PL</t>
  </si>
  <si>
    <t>CMA CGM IVANHOE  </t>
  </si>
  <si>
    <t>   017W</t>
  </si>
  <si>
    <t>GSL ELENI </t>
  </si>
  <si>
    <t>0VK55W1PL</t>
    <phoneticPr fontId="11" type="noConversion"/>
  </si>
  <si>
    <t>  0VK53W1PL</t>
  </si>
  <si>
    <t> 0VK51W1PL</t>
  </si>
  <si>
    <t>CMA CGM BUTTERFLY   </t>
  </si>
  <si>
    <t>4J3K</t>
    <phoneticPr fontId="11" type="noConversion"/>
  </si>
  <si>
    <t>KARACHI</t>
    <phoneticPr fontId="11" type="noConversion"/>
  </si>
  <si>
    <t xml:space="preserve">155W </t>
  </si>
  <si>
    <t xml:space="preserve">W044 </t>
  </si>
  <si>
    <t>COSCO/ONE</t>
    <phoneticPr fontId="11" type="noConversion"/>
  </si>
  <si>
    <t xml:space="preserve">122W </t>
  </si>
  <si>
    <t>3J1K</t>
    <phoneticPr fontId="11" type="noConversion"/>
  </si>
  <si>
    <t>OOCL EGYPT</t>
  </si>
  <si>
    <t>THALASSA AXIA</t>
  </si>
  <si>
    <t>0SV95W1MA</t>
  </si>
  <si>
    <t>APL QINGDAO</t>
  </si>
  <si>
    <t>0SV99W1MA</t>
  </si>
  <si>
    <t>CMA CGM TIGRIS</t>
  </si>
  <si>
    <t>0SV91W1MA</t>
  </si>
  <si>
    <t>APL GWANGYANG</t>
  </si>
  <si>
    <t>0SV8XW1MA</t>
  </si>
  <si>
    <t>APL BOSTON</t>
  </si>
  <si>
    <t>0SV8TW1MA</t>
  </si>
  <si>
    <t>CMA CGM COLUMBIA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</si>
  <si>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</si>
  <si>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</si>
  <si>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120S</t>
  </si>
  <si>
    <t>OOCL JAKARTA </t>
  </si>
  <si>
    <t>088S</t>
  </si>
  <si>
    <t>OOCL NEW ZEALAND  </t>
  </si>
  <si>
    <t>OOCL GUANGZHOU </t>
  </si>
  <si>
    <t> 195S</t>
  </si>
  <si>
    <t>OOCL AUSTRALIA</t>
  </si>
  <si>
    <t>  119S</t>
  </si>
  <si>
    <t>OOCL JAKARTA  </t>
  </si>
  <si>
    <t>087S</t>
  </si>
  <si>
    <t>JAKARTA</t>
  </si>
  <si>
    <t>JAKARTA</t>
    <phoneticPr fontId="11" type="noConversion"/>
  </si>
  <si>
    <t>W055</t>
  </si>
  <si>
    <t>COSCO IZMIR</t>
  </si>
  <si>
    <t>WHL</t>
    <phoneticPr fontId="11" type="noConversion"/>
  </si>
  <si>
    <t>W391</t>
  </si>
  <si>
    <t>CI3</t>
    <phoneticPr fontId="11" type="noConversion"/>
  </si>
  <si>
    <t>1J7K</t>
  </si>
  <si>
    <t>SINGAPORE</t>
    <phoneticPr fontId="11" type="noConversion"/>
  </si>
  <si>
    <t>S289</t>
  </si>
  <si>
    <t>WAN HAI 306</t>
  </si>
  <si>
    <t>S011</t>
  </si>
  <si>
    <t>ALS VESTA</t>
  </si>
  <si>
    <t>S118</t>
  </si>
  <si>
    <t>IRENES ROSE</t>
  </si>
  <si>
    <t>S288</t>
  </si>
  <si>
    <t>CV1</t>
    <phoneticPr fontId="11" type="noConversion"/>
  </si>
  <si>
    <t>HOCHIMINH VICT</t>
  </si>
  <si>
    <t>HOCHIMINH VICT</t>
    <phoneticPr fontId="11" type="noConversion"/>
  </si>
  <si>
    <t>XPMH</t>
  </si>
  <si>
    <t>X-PRESS MAHANANDA</t>
  </si>
  <si>
    <t>19003S</t>
    <phoneticPr fontId="78" type="noConversion"/>
  </si>
  <si>
    <t>AS PATRICIA</t>
  </si>
  <si>
    <t>RCL</t>
    <phoneticPr fontId="11" type="noConversion"/>
  </si>
  <si>
    <t>19002S</t>
    <phoneticPr fontId="78" type="noConversion"/>
  </si>
  <si>
    <t>AS PATRICIA</t>
    <phoneticPr fontId="78" type="noConversion"/>
  </si>
  <si>
    <t>Manila</t>
    <phoneticPr fontId="11" type="noConversion"/>
  </si>
  <si>
    <t>WHL(JST)</t>
  </si>
  <si>
    <t>S014</t>
  </si>
  <si>
    <t>ANDERSON DRAGON</t>
  </si>
  <si>
    <t>S033</t>
  </si>
  <si>
    <t>WHITE DRAGON</t>
  </si>
  <si>
    <t>S107</t>
  </si>
  <si>
    <t>HORAI BRIDGE</t>
  </si>
  <si>
    <t>S286</t>
  </si>
  <si>
    <t>WAN HAI 171</t>
  </si>
  <si>
    <t>S013</t>
  </si>
  <si>
    <t>S032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</si>
  <si>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</si>
  <si>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</si>
  <si>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</si>
  <si>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</si>
  <si>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</si>
  <si>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</si>
  <si>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</si>
  <si>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</si>
  <si>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2J1K</t>
  </si>
  <si>
    <t>SOUTHEAST ASIAN AND JANPAN ROUTE</t>
  </si>
  <si>
    <t>ONE</t>
    <phoneticPr fontId="11" type="noConversion"/>
  </si>
  <si>
    <t>034W</t>
    <phoneticPr fontId="11" type="noConversion"/>
  </si>
  <si>
    <t>HONG KONG EXPRESS </t>
  </si>
  <si>
    <t> 023W</t>
  </si>
  <si>
    <t>MANHATTAN BRIDGE</t>
  </si>
  <si>
    <t>5J6K</t>
    <phoneticPr fontId="11" type="noConversion"/>
  </si>
  <si>
    <t>BARCELONA</t>
    <phoneticPr fontId="11" type="noConversion"/>
  </si>
  <si>
    <t>MSC ISTANBUL</t>
  </si>
  <si>
    <t>MSC HAMBURG</t>
  </si>
  <si>
    <t>MSC DANIT</t>
  </si>
  <si>
    <t>MSC VENICE</t>
  </si>
  <si>
    <t>MSC LONDON</t>
  </si>
  <si>
    <t>Izmit Korfezi(YARIMCA)</t>
    <phoneticPr fontId="11" type="noConversion"/>
  </si>
  <si>
    <t>Izmit Korfezi</t>
    <phoneticPr fontId="11" type="noConversion"/>
  </si>
  <si>
    <t xml:space="preserve">ISTANBUL(k) </t>
    <phoneticPr fontId="11" type="noConversion"/>
  </si>
  <si>
    <r>
      <t>014W</t>
    </r>
    <r>
      <rPr>
        <sz val="9"/>
        <color rgb="FF44678C"/>
        <rFont val="Malgun Gothic"/>
        <family val="2"/>
      </rPr>
      <t xml:space="preserve"> </t>
    </r>
  </si>
  <si>
    <t>AL NASRIYAH</t>
  </si>
  <si>
    <t>AL DHAIL</t>
  </si>
  <si>
    <r>
      <t>015W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</si>
  <si>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SAJIR</t>
  </si>
  <si>
    <t>1081-005W</t>
  </si>
  <si>
    <t>ROTTERDAM</t>
  </si>
  <si>
    <t xml:space="preserve">CFS CUT OFF </t>
    <phoneticPr fontId="11" type="noConversion"/>
  </si>
  <si>
    <t>ROTTERDAM</t>
    <phoneticPr fontId="11" type="noConversion"/>
  </si>
  <si>
    <t>CMA/OOCL</t>
    <phoneticPr fontId="11" type="noConversion"/>
  </si>
  <si>
    <t>0436-015W</t>
  </si>
  <si>
    <t>0432-031W</t>
  </si>
  <si>
    <t>THALASSA ELPIDA</t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</si>
  <si>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</si>
  <si>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</si>
  <si>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</si>
  <si>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</si>
  <si>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</si>
  <si>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</si>
  <si>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</si>
  <si>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  0BE6DW1MA</t>
  </si>
  <si>
    <t>APL AUSTRIA  </t>
  </si>
  <si>
    <t xml:space="preserve">145W </t>
    <phoneticPr fontId="11" type="noConversion"/>
  </si>
  <si>
    <t>EVER EXCEL</t>
    <phoneticPr fontId="11" type="noConversion"/>
  </si>
  <si>
    <t>  0BE69W1MA</t>
  </si>
  <si>
    <t>APL TURKEY </t>
  </si>
  <si>
    <t> 090W</t>
  </si>
  <si>
    <t>EVER STRONG </t>
  </si>
  <si>
    <t xml:space="preserve">004W </t>
    <phoneticPr fontId="11" type="noConversion"/>
  </si>
  <si>
    <t xml:space="preserve">
    BE25 </t>
    <phoneticPr fontId="11" type="noConversion"/>
  </si>
  <si>
    <t>0BE63W1MA</t>
  </si>
  <si>
    <t>APL OREGON  </t>
  </si>
  <si>
    <t>BEX2</t>
    <phoneticPr fontId="11" type="noConversion"/>
  </si>
  <si>
    <t>4J5K</t>
    <phoneticPr fontId="11" type="noConversion"/>
  </si>
  <si>
    <t>CMA/COSCO</t>
    <phoneticPr fontId="11" type="noConversion"/>
  </si>
  <si>
    <t>COSCO SHIPPING RHINE </t>
  </si>
  <si>
    <t>0BX69W1MA </t>
  </si>
  <si>
    <t>CMA CGM VOLGA </t>
  </si>
  <si>
    <t>0BX67W1MA </t>
  </si>
  <si>
    <t>CMA CGM CONGO </t>
  </si>
  <si>
    <t>BEX</t>
    <phoneticPr fontId="11" type="noConversion"/>
  </si>
  <si>
    <t>CONSTANTSA</t>
    <phoneticPr fontId="11" type="noConversion"/>
  </si>
  <si>
    <t>0ME67W1MA</t>
  </si>
  <si>
    <t>0ME65W1MA</t>
  </si>
  <si>
    <t>0ME63W1MA</t>
  </si>
  <si>
    <t>EMC(FOS)</t>
    <phoneticPr fontId="11" type="noConversion"/>
  </si>
  <si>
    <t>0ME61W1MA</t>
  </si>
  <si>
    <t xml:space="preserve"> ETA </t>
  </si>
  <si>
    <t xml:space="preserve"> ETD </t>
  </si>
  <si>
    <t>FOS</t>
    <phoneticPr fontId="11" type="noConversion"/>
  </si>
  <si>
    <t xml:space="preserve">0FM47W1MA </t>
    <phoneticPr fontId="11" type="noConversion"/>
  </si>
  <si>
    <t xml:space="preserve">APL LION CITY </t>
    <phoneticPr fontId="11" type="noConversion"/>
  </si>
  <si>
    <t>0FM43W1MA</t>
  </si>
  <si>
    <t xml:space="preserve">0FM43W1MA </t>
    <phoneticPr fontId="11" type="noConversion"/>
  </si>
  <si>
    <t>0FM41W1MA</t>
  </si>
  <si>
    <t>EMC(FAL3)</t>
    <phoneticPr fontId="11" type="noConversion"/>
  </si>
  <si>
    <t xml:space="preserve">0FM3ZW1MA </t>
    <phoneticPr fontId="11" type="noConversion"/>
  </si>
  <si>
    <t xml:space="preserve">CMA CGM MEXICO </t>
    <phoneticPr fontId="11" type="noConversion"/>
  </si>
  <si>
    <t>3J2K</t>
    <phoneticPr fontId="11" type="noConversion"/>
  </si>
  <si>
    <t>LE HAVRE</t>
  </si>
  <si>
    <t>LE HAVRE</t>
    <phoneticPr fontId="11" type="noConversion"/>
  </si>
  <si>
    <r>
      <t>014W</t>
    </r>
    <r>
      <rPr>
        <sz val="9"/>
        <color rgb="FF44678C"/>
        <rFont val="Malgun Gothic"/>
        <family val="2"/>
        <charset val="129"/>
      </rPr>
      <t xml:space="preserve"> </t>
    </r>
  </si>
  <si>
    <r>
      <t>013W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</si>
  <si>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r>
      <t>015W</t>
    </r>
    <r>
      <rPr>
        <sz val="9"/>
        <color rgb="FF44678C"/>
        <rFont val="Malgun Gothic"/>
        <family val="2"/>
        <charset val="129"/>
      </rPr>
      <t xml:space="preserve"> </t>
    </r>
  </si>
  <si>
    <t>1J7K</t>
    <phoneticPr fontId="11" type="noConversion"/>
  </si>
  <si>
    <t>Southampton</t>
  </si>
  <si>
    <t>Southampton</t>
    <phoneticPr fontId="11" type="noConversion"/>
  </si>
  <si>
    <t xml:space="preserve"> HAMBURG  </t>
  </si>
  <si>
    <t>5J7K</t>
    <phoneticPr fontId="11" type="noConversion"/>
  </si>
  <si>
    <t>0FL6DW1MA</t>
  </si>
  <si>
    <t>CMA CGM ANTOINE DE SAINT EXUPE</t>
  </si>
  <si>
    <t>0FL6BW1MA</t>
  </si>
  <si>
    <t>0FL69W1MA</t>
  </si>
  <si>
    <t>0FL67W1MA</t>
  </si>
  <si>
    <t> APL VANDA</t>
  </si>
  <si>
    <t>0FL65W1MA</t>
  </si>
  <si>
    <t> CMA CGM ZHENG HE</t>
  </si>
  <si>
    <t>0FL63W1MA</t>
  </si>
  <si>
    <t> CMA CGM LOUIS BLERIOT</t>
  </si>
  <si>
    <t>(CMA/COSCO/EMC/OOCL) / (HPL/YM/ONE) / (MSK/MSC/HBS/HMM)</t>
    <phoneticPr fontId="11" type="noConversion"/>
  </si>
  <si>
    <t>APR</t>
    <phoneticPr fontId="11" type="noConversion"/>
  </si>
  <si>
    <t xml:space="preserve">          Sailing schedule-Shenzhen   </t>
  </si>
  <si>
    <t>S</t>
  </si>
  <si>
    <t>1660E</t>
  </si>
  <si>
    <t>REVERENCE</t>
    <phoneticPr fontId="11" type="noConversion"/>
  </si>
  <si>
    <t>1659E</t>
  </si>
  <si>
    <t>1658E</t>
  </si>
  <si>
    <t>1657E</t>
  </si>
  <si>
    <t>1656E</t>
  </si>
  <si>
    <t>1655E</t>
  </si>
  <si>
    <t>1654E</t>
  </si>
  <si>
    <t>1653E</t>
    <phoneticPr fontId="11" type="noConversion"/>
  </si>
  <si>
    <t>1652E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</si>
  <si>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</si>
  <si>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</si>
  <si>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</si>
  <si>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</si>
  <si>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2014E</t>
    <phoneticPr fontId="11" type="noConversion"/>
  </si>
  <si>
    <t>SINOKOR</t>
    <phoneticPr fontId="11" type="noConversion"/>
  </si>
  <si>
    <t>2013E</t>
    <phoneticPr fontId="11" type="noConversion"/>
  </si>
  <si>
    <t>PANCON SUCCES</t>
    <phoneticPr fontId="11" type="noConversion"/>
  </si>
  <si>
    <t>PANCON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</si>
  <si>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</si>
  <si>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</si>
  <si>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</si>
  <si>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</si>
  <si>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</si>
  <si>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</si>
  <si>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017S</t>
    <phoneticPr fontId="11" type="noConversion"/>
  </si>
  <si>
    <t>MOL GENESIS</t>
    <phoneticPr fontId="11" type="noConversion"/>
  </si>
  <si>
    <t>016S</t>
    <phoneticPr fontId="11" type="noConversion"/>
  </si>
  <si>
    <t>TASMAN</t>
    <phoneticPr fontId="11" type="noConversion"/>
  </si>
  <si>
    <t>015S</t>
    <phoneticPr fontId="11" type="noConversion"/>
  </si>
  <si>
    <t>WIDE ALPHA</t>
    <phoneticPr fontId="11" type="noConversion"/>
  </si>
  <si>
    <t>014S</t>
    <phoneticPr fontId="11" type="noConversion"/>
  </si>
  <si>
    <t>MAERSK DANUBE</t>
    <phoneticPr fontId="11" type="noConversion"/>
  </si>
  <si>
    <t>BRISBANE</t>
    <phoneticPr fontId="11" type="noConversion"/>
  </si>
  <si>
    <t>0NM55W</t>
    <phoneticPr fontId="11" type="noConversion"/>
  </si>
  <si>
    <t>ERVING</t>
    <phoneticPr fontId="11" type="noConversion"/>
  </si>
  <si>
    <t>028W</t>
    <phoneticPr fontId="11" type="noConversion"/>
  </si>
  <si>
    <t>OOCL EGYPT</t>
    <phoneticPr fontId="11" type="noConversion"/>
  </si>
  <si>
    <t>030W</t>
    <phoneticPr fontId="11" type="noConversion"/>
  </si>
  <si>
    <t>THALASSA AXIA</t>
    <phoneticPr fontId="11" type="noConversion"/>
  </si>
  <si>
    <t>CHITTAGONG</t>
    <phoneticPr fontId="11" type="noConversion"/>
  </si>
  <si>
    <t>MAERSK TAIKUNG</t>
    <phoneticPr fontId="11" type="noConversion"/>
  </si>
  <si>
    <t>016W</t>
    <phoneticPr fontId="11" type="noConversion"/>
  </si>
  <si>
    <t>SAN FELIX</t>
    <phoneticPr fontId="11" type="noConversion"/>
  </si>
  <si>
    <t>014W</t>
    <phoneticPr fontId="11" type="noConversion"/>
  </si>
  <si>
    <t>MAERSK TANJONG</t>
    <phoneticPr fontId="11" type="noConversion"/>
  </si>
  <si>
    <t>COLOMBO</t>
    <phoneticPr fontId="11" type="noConversion"/>
  </si>
  <si>
    <t>083W</t>
    <phoneticPr fontId="11" type="noConversion"/>
  </si>
  <si>
    <t>COSCO JAPAN</t>
    <phoneticPr fontId="11" type="noConversion"/>
  </si>
  <si>
    <t>0VK59W</t>
    <phoneticPr fontId="11" type="noConversion"/>
  </si>
  <si>
    <t>CMA CGM IVANHOE</t>
    <phoneticPr fontId="11" type="noConversion"/>
  </si>
  <si>
    <t>GSL ELENI</t>
    <phoneticPr fontId="11" type="noConversion"/>
  </si>
  <si>
    <t>0VK55W</t>
    <phoneticPr fontId="11" type="noConversion"/>
  </si>
  <si>
    <t>CMA CGM LITANI</t>
    <phoneticPr fontId="11" type="noConversion"/>
  </si>
  <si>
    <t>0VK53W</t>
    <phoneticPr fontId="11" type="noConversion"/>
  </si>
  <si>
    <t>CMA CGM MEDEA</t>
    <phoneticPr fontId="11" type="noConversion"/>
  </si>
  <si>
    <t>KARACHI</t>
    <phoneticPr fontId="11" type="noConversion"/>
  </si>
  <si>
    <t>2003W</t>
    <phoneticPr fontId="11" type="noConversion"/>
  </si>
  <si>
    <t>TABEA</t>
    <phoneticPr fontId="11" type="noConversion"/>
  </si>
  <si>
    <t>0IL4VW1PL</t>
    <phoneticPr fontId="11" type="noConversion"/>
  </si>
  <si>
    <t>APL ENGLAND</t>
    <phoneticPr fontId="11" type="noConversion"/>
  </si>
  <si>
    <t>077W</t>
    <phoneticPr fontId="11" type="noConversion"/>
  </si>
  <si>
    <t>ZANTE</t>
    <phoneticPr fontId="11" type="noConversion"/>
  </si>
  <si>
    <t>20002W</t>
    <phoneticPr fontId="11" type="noConversion"/>
  </si>
  <si>
    <t>SUEZ CANAL</t>
    <phoneticPr fontId="11" type="noConversion"/>
  </si>
  <si>
    <t>TSL</t>
    <phoneticPr fontId="11" type="noConversion"/>
  </si>
  <si>
    <t>890W</t>
    <phoneticPr fontId="11" type="noConversion"/>
  </si>
  <si>
    <t>BLANDINE</t>
    <phoneticPr fontId="11" type="noConversion"/>
  </si>
  <si>
    <t>19008W</t>
    <phoneticPr fontId="11" type="noConversion"/>
  </si>
  <si>
    <t>075W</t>
    <phoneticPr fontId="11" type="noConversion"/>
  </si>
  <si>
    <t>PL GERMANY</t>
    <phoneticPr fontId="11" type="noConversion"/>
  </si>
  <si>
    <t>027W</t>
    <phoneticPr fontId="11" type="noConversion"/>
  </si>
  <si>
    <t>E.R. SWEDEN</t>
    <phoneticPr fontId="11" type="noConversion"/>
  </si>
  <si>
    <t>1907W</t>
    <phoneticPr fontId="11" type="noConversion"/>
  </si>
  <si>
    <t>RCL</t>
    <phoneticPr fontId="11" type="noConversion"/>
  </si>
  <si>
    <t>PENDING</t>
    <phoneticPr fontId="11" type="noConversion"/>
  </si>
  <si>
    <t>19004W</t>
    <phoneticPr fontId="11" type="noConversion"/>
  </si>
  <si>
    <t>SUEZ CANAL</t>
  </si>
  <si>
    <t>071W</t>
    <phoneticPr fontId="11" type="noConversion"/>
  </si>
  <si>
    <t>PL GERMANY</t>
  </si>
  <si>
    <t>007W</t>
    <phoneticPr fontId="11" type="noConversion"/>
  </si>
  <si>
    <t>E.R. DENMARK</t>
  </si>
  <si>
    <t>W001</t>
    <phoneticPr fontId="11" type="noConversion"/>
  </si>
  <si>
    <t>BUDGET VESSEL- JOIN</t>
    <phoneticPr fontId="11" type="noConversion"/>
  </si>
  <si>
    <t>W064</t>
    <phoneticPr fontId="11" type="noConversion"/>
  </si>
  <si>
    <t>WAN HAI 513</t>
    <phoneticPr fontId="11" type="noConversion"/>
  </si>
  <si>
    <t>W172</t>
    <phoneticPr fontId="11" type="noConversion"/>
  </si>
  <si>
    <t>WAN HAI 508</t>
    <phoneticPr fontId="11" type="noConversion"/>
  </si>
  <si>
    <t>WANHAI</t>
    <phoneticPr fontId="11" type="noConversion"/>
  </si>
  <si>
    <t>W128</t>
    <phoneticPr fontId="11" type="noConversion"/>
  </si>
  <si>
    <t>WAN HAI 510</t>
    <phoneticPr fontId="11" type="noConversion"/>
  </si>
  <si>
    <t>NHAVA SHEVA</t>
    <phoneticPr fontId="11" type="noConversion"/>
  </si>
  <si>
    <t>0KRBTS</t>
    <phoneticPr fontId="11" type="noConversion"/>
  </si>
  <si>
    <t>JONATHAN SWIFT</t>
    <phoneticPr fontId="11" type="noConversion"/>
  </si>
  <si>
    <t>0KRBPS</t>
    <phoneticPr fontId="11" type="noConversion"/>
  </si>
  <si>
    <t>NAVIOS DEDICA TION</t>
    <phoneticPr fontId="11" type="noConversion"/>
  </si>
  <si>
    <t>0KRBLS</t>
    <phoneticPr fontId="11" type="noConversion"/>
  </si>
  <si>
    <t>DERBY D</t>
    <phoneticPr fontId="11" type="noConversion"/>
  </si>
  <si>
    <t>0KRBHS</t>
    <phoneticPr fontId="11" type="noConversion"/>
  </si>
  <si>
    <t>JACK LONDON</t>
    <phoneticPr fontId="11" type="noConversion"/>
  </si>
  <si>
    <t>MANILA</t>
    <phoneticPr fontId="11" type="noConversion"/>
  </si>
  <si>
    <t>0KRBNW</t>
    <phoneticPr fontId="11" type="noConversion"/>
  </si>
  <si>
    <t>0KRBJW</t>
    <phoneticPr fontId="11" type="noConversion"/>
  </si>
  <si>
    <t>0KRBFW</t>
    <phoneticPr fontId="11" type="noConversion"/>
  </si>
  <si>
    <t>0KRBBW</t>
    <phoneticPr fontId="11" type="noConversion"/>
  </si>
  <si>
    <t>JTBA3</t>
    <phoneticPr fontId="11" type="noConversion"/>
  </si>
  <si>
    <t>0KRB7W</t>
    <phoneticPr fontId="11" type="noConversion"/>
  </si>
  <si>
    <t>JTBA2</t>
    <phoneticPr fontId="11" type="noConversion"/>
  </si>
  <si>
    <t>JAKARTA</t>
    <phoneticPr fontId="11" type="noConversion"/>
  </si>
  <si>
    <t>2010W</t>
    <phoneticPr fontId="11" type="noConversion"/>
  </si>
  <si>
    <t>PADIAN 2</t>
    <phoneticPr fontId="11" type="noConversion"/>
  </si>
  <si>
    <t>2009W</t>
    <phoneticPr fontId="11" type="noConversion"/>
  </si>
  <si>
    <t>HE JIN</t>
    <phoneticPr fontId="11" type="noConversion"/>
  </si>
  <si>
    <t>2008W</t>
    <phoneticPr fontId="11" type="noConversion"/>
  </si>
  <si>
    <t>2004S</t>
    <phoneticPr fontId="11" type="noConversion"/>
  </si>
  <si>
    <t>NAVIOS AMARILLO</t>
    <phoneticPr fontId="11" type="noConversion"/>
  </si>
  <si>
    <t>0BY5NS</t>
    <phoneticPr fontId="11" type="noConversion"/>
  </si>
  <si>
    <t>SEASPAN NEW YORK</t>
    <phoneticPr fontId="11" type="noConversion"/>
  </si>
  <si>
    <t>20004S</t>
    <phoneticPr fontId="11" type="noConversion"/>
  </si>
  <si>
    <t>TS SINGAPORE</t>
    <phoneticPr fontId="11" type="noConversion"/>
  </si>
  <si>
    <t>0BY5JS</t>
    <phoneticPr fontId="11" type="noConversion"/>
  </si>
  <si>
    <t>MP THE MCGINEST</t>
    <phoneticPr fontId="11" type="noConversion"/>
  </si>
  <si>
    <t>2003S</t>
    <phoneticPr fontId="11" type="noConversion"/>
  </si>
  <si>
    <t>PORT KELANG</t>
    <phoneticPr fontId="11" type="noConversion"/>
  </si>
  <si>
    <t>052S</t>
    <phoneticPr fontId="11" type="noConversion"/>
  </si>
  <si>
    <t>CSCL SANTIAGO</t>
    <phoneticPr fontId="11" type="noConversion"/>
  </si>
  <si>
    <t>053S</t>
    <phoneticPr fontId="11" type="noConversion"/>
  </si>
  <si>
    <t>CSCL CALLAO</t>
    <phoneticPr fontId="11" type="noConversion"/>
  </si>
  <si>
    <t>1056S</t>
    <phoneticPr fontId="11" type="noConversion"/>
  </si>
  <si>
    <t>CSCL PANAMA</t>
    <phoneticPr fontId="11" type="noConversion"/>
  </si>
  <si>
    <t>064S</t>
    <phoneticPr fontId="11" type="noConversion"/>
  </si>
  <si>
    <t>CSCL SAO PAULO</t>
    <phoneticPr fontId="11" type="noConversion"/>
  </si>
  <si>
    <t>HOCHIMINH</t>
  </si>
  <si>
    <t>054S</t>
    <phoneticPr fontId="11" type="noConversion"/>
  </si>
  <si>
    <t>1057S</t>
    <phoneticPr fontId="11" type="noConversion"/>
  </si>
  <si>
    <t>065S</t>
    <phoneticPr fontId="11" type="noConversion"/>
  </si>
  <si>
    <t>COSCO</t>
    <phoneticPr fontId="11" type="noConversion"/>
  </si>
  <si>
    <t>CSCL MANZANILLO</t>
    <phoneticPr fontId="11" type="noConversion"/>
  </si>
  <si>
    <t>142S</t>
    <phoneticPr fontId="11" type="noConversion"/>
  </si>
  <si>
    <t>RACHA BHUM</t>
    <phoneticPr fontId="11" type="noConversion"/>
  </si>
  <si>
    <t>026S</t>
    <phoneticPr fontId="11" type="noConversion"/>
  </si>
  <si>
    <t>LIOBA</t>
    <phoneticPr fontId="11" type="noConversion"/>
  </si>
  <si>
    <t>045S</t>
    <phoneticPr fontId="11" type="noConversion"/>
  </si>
  <si>
    <t>LYDIA</t>
    <phoneticPr fontId="11" type="noConversion"/>
  </si>
  <si>
    <t>141S</t>
    <phoneticPr fontId="11" type="noConversion"/>
  </si>
  <si>
    <t>025S</t>
    <phoneticPr fontId="11" type="noConversion"/>
  </si>
  <si>
    <t>LIOBA</t>
    <phoneticPr fontId="11" type="noConversion"/>
  </si>
  <si>
    <t>HOCHIMINH</t>
    <phoneticPr fontId="11" type="noConversion"/>
  </si>
  <si>
    <t>0124W</t>
    <phoneticPr fontId="11" type="noConversion"/>
  </si>
  <si>
    <t>HYUNDAI BUSAN</t>
    <phoneticPr fontId="11" type="noConversion"/>
  </si>
  <si>
    <t>0095W</t>
    <phoneticPr fontId="11" type="noConversion"/>
  </si>
  <si>
    <t>HYUNDAI NEW YORK</t>
    <phoneticPr fontId="11" type="noConversion"/>
  </si>
  <si>
    <t>0123W</t>
    <phoneticPr fontId="11" type="noConversion"/>
  </si>
  <si>
    <t>HYUNDAI HONGKONG</t>
    <phoneticPr fontId="11" type="noConversion"/>
  </si>
  <si>
    <t xml:space="preserve">ONE </t>
  </si>
  <si>
    <t>0104W</t>
    <phoneticPr fontId="11" type="noConversion"/>
  </si>
  <si>
    <t>HYUNDAI TACOMA</t>
    <phoneticPr fontId="11" type="noConversion"/>
  </si>
  <si>
    <t>DUBAI/JEBEL ALI</t>
    <phoneticPr fontId="11" type="noConversion"/>
  </si>
  <si>
    <t>075S</t>
    <phoneticPr fontId="11" type="noConversion"/>
  </si>
  <si>
    <t>XIN XIA MEN</t>
    <phoneticPr fontId="11" type="noConversion"/>
  </si>
  <si>
    <t>056S</t>
    <phoneticPr fontId="11" type="noConversion"/>
  </si>
  <si>
    <t>XIN QIN HUANG DAO</t>
    <phoneticPr fontId="11" type="noConversion"/>
  </si>
  <si>
    <t>070S</t>
    <phoneticPr fontId="11" type="noConversion"/>
  </si>
  <si>
    <t>XIN LIAN YUN GANG</t>
    <phoneticPr fontId="11" type="noConversion"/>
  </si>
  <si>
    <t>053S</t>
    <phoneticPr fontId="11" type="noConversion"/>
  </si>
  <si>
    <t>XIN TIAN JIN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</si>
  <si>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</si>
  <si>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XIN CHANG SHU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</si>
  <si>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</si>
  <si>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</si>
  <si>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</si>
  <si>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</si>
  <si>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</si>
  <si>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</si>
  <si>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CLEMENS SCHULTE</t>
    <phoneticPr fontId="11" type="noConversion"/>
  </si>
  <si>
    <t>KMTC DUBAI</t>
    <phoneticPr fontId="11" type="noConversion"/>
  </si>
  <si>
    <t>CARL SCHULTE</t>
    <phoneticPr fontId="11" type="noConversion"/>
  </si>
  <si>
    <t>073W</t>
    <phoneticPr fontId="11" type="noConversion"/>
  </si>
  <si>
    <t>FOLEGANDROS</t>
    <phoneticPr fontId="11" type="noConversion"/>
  </si>
  <si>
    <t>2002W</t>
    <phoneticPr fontId="11" type="noConversion"/>
  </si>
  <si>
    <t>KMTC MUMBAI</t>
    <phoneticPr fontId="11" type="noConversion"/>
  </si>
  <si>
    <t>037W</t>
    <phoneticPr fontId="11" type="noConversion"/>
  </si>
  <si>
    <t>CSCL GLOBE</t>
    <phoneticPr fontId="11" type="noConversion"/>
  </si>
  <si>
    <t>CSCL MERCURY</t>
    <phoneticPr fontId="11" type="noConversion"/>
  </si>
  <si>
    <t>035W</t>
    <phoneticPr fontId="11" type="noConversion"/>
  </si>
  <si>
    <t>CSCL PACIFIC OCEAN</t>
    <phoneticPr fontId="11" type="noConversion"/>
  </si>
  <si>
    <t>006W</t>
    <phoneticPr fontId="11" type="noConversion"/>
  </si>
  <si>
    <t>COSCO SHIPPING SOLAR</t>
    <phoneticPr fontId="11" type="noConversion"/>
  </si>
  <si>
    <t xml:space="preserve">SINGAPORE  </t>
    <phoneticPr fontId="11" type="noConversion"/>
  </si>
  <si>
    <t>SITC HANSHIN</t>
    <phoneticPr fontId="11" type="noConversion"/>
  </si>
  <si>
    <t>SITC SHANDONG</t>
    <phoneticPr fontId="11" type="noConversion"/>
  </si>
  <si>
    <t>SITC SHANGHAI</t>
    <phoneticPr fontId="11" type="noConversion"/>
  </si>
  <si>
    <t>SITC GUANGDONG</t>
    <phoneticPr fontId="11" type="noConversion"/>
  </si>
  <si>
    <t>142S</t>
    <phoneticPr fontId="11" type="noConversion"/>
  </si>
  <si>
    <t>RACHA BHUM</t>
    <phoneticPr fontId="11" type="noConversion"/>
  </si>
  <si>
    <t>026S</t>
    <phoneticPr fontId="11" type="noConversion"/>
  </si>
  <si>
    <t>045S</t>
    <phoneticPr fontId="11" type="noConversion"/>
  </si>
  <si>
    <t>LYDIA</t>
    <phoneticPr fontId="11" type="noConversion"/>
  </si>
  <si>
    <t>141S</t>
    <phoneticPr fontId="11" type="noConversion"/>
  </si>
  <si>
    <t>ASL</t>
    <phoneticPr fontId="11" type="noConversion"/>
  </si>
  <si>
    <t>HONGKONG</t>
    <phoneticPr fontId="11" type="noConversion"/>
  </si>
  <si>
    <t>017S</t>
    <phoneticPr fontId="11" type="noConversion"/>
  </si>
  <si>
    <t xml:space="preserve">DUMMY 2 </t>
    <phoneticPr fontId="11" type="noConversion"/>
  </si>
  <si>
    <t>016S</t>
    <phoneticPr fontId="11" type="noConversion"/>
  </si>
  <si>
    <t xml:space="preserve">SALLY MAERSK </t>
    <phoneticPr fontId="11" type="noConversion"/>
  </si>
  <si>
    <t>015S</t>
    <phoneticPr fontId="11" type="noConversion"/>
  </si>
  <si>
    <t xml:space="preserve">CCNI ANGOL </t>
    <phoneticPr fontId="11" type="noConversion"/>
  </si>
  <si>
    <t>014S</t>
    <phoneticPr fontId="11" type="noConversion"/>
  </si>
  <si>
    <t xml:space="preserve">SOFIE MAERSK </t>
    <phoneticPr fontId="11" type="noConversion"/>
  </si>
  <si>
    <t>013S</t>
    <phoneticPr fontId="11" type="noConversion"/>
  </si>
  <si>
    <t xml:space="preserve">AOTEA MAERSK </t>
    <phoneticPr fontId="11" type="noConversion"/>
  </si>
  <si>
    <t xml:space="preserve">COLON </t>
    <phoneticPr fontId="11" type="noConversion"/>
  </si>
  <si>
    <t>SALLY MAERSK</t>
    <phoneticPr fontId="11" type="noConversion"/>
  </si>
  <si>
    <t>CCNI ANGOL</t>
    <phoneticPr fontId="11" type="noConversion"/>
  </si>
  <si>
    <t>SOFIE MAERSK</t>
    <phoneticPr fontId="11" type="noConversion"/>
  </si>
  <si>
    <t>AOTEA MAERSK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</si>
  <si>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</si>
  <si>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</si>
  <si>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</si>
  <si>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</si>
  <si>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</si>
  <si>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</si>
  <si>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</si>
  <si>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</si>
  <si>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069E</t>
    <phoneticPr fontId="11" type="noConversion"/>
  </si>
  <si>
    <t>XIN DA YANG ZHOU</t>
    <phoneticPr fontId="11" type="noConversion"/>
  </si>
  <si>
    <t>SAN ANTONIO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</si>
  <si>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</si>
  <si>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</si>
  <si>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</si>
  <si>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</si>
  <si>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</si>
  <si>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</si>
  <si>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</si>
  <si>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</si>
  <si>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</si>
  <si>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</si>
  <si>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</si>
  <si>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</si>
  <si>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</si>
  <si>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069E</t>
    <phoneticPr fontId="11" type="noConversion"/>
  </si>
  <si>
    <t>XIN DA YANG ZHOU</t>
    <phoneticPr fontId="11" type="noConversion"/>
  </si>
  <si>
    <t>CALLAO</t>
    <phoneticPr fontId="11" type="noConversion"/>
  </si>
  <si>
    <t>2017E</t>
    <phoneticPr fontId="11" type="noConversion"/>
  </si>
  <si>
    <t>CAPE CHRONOS</t>
    <phoneticPr fontId="11" type="noConversion"/>
  </si>
  <si>
    <t>MAULLIN</t>
    <phoneticPr fontId="11" type="noConversion"/>
  </si>
  <si>
    <t>MAIPO</t>
    <phoneticPr fontId="11" type="noConversion"/>
  </si>
  <si>
    <t>2014E</t>
    <phoneticPr fontId="11" type="noConversion"/>
  </si>
  <si>
    <t>NYK LYNX</t>
    <phoneticPr fontId="11" type="noConversion"/>
  </si>
  <si>
    <t>2013E</t>
    <phoneticPr fontId="11" type="noConversion"/>
  </si>
  <si>
    <t>NYK LYRA</t>
    <phoneticPr fontId="11" type="noConversion"/>
  </si>
  <si>
    <t>006W</t>
    <phoneticPr fontId="11" type="noConversion"/>
  </si>
  <si>
    <t>COSCO SHIPPING GEMINI</t>
  </si>
  <si>
    <t>007W</t>
    <phoneticPr fontId="11" type="noConversion"/>
  </si>
  <si>
    <t>COSCO SHIPPING ARIES</t>
  </si>
  <si>
    <t>005W</t>
    <phoneticPr fontId="11" type="noConversion"/>
  </si>
  <si>
    <t>COSCO SHIPPING UNIVERSE</t>
  </si>
  <si>
    <t>004W</t>
    <phoneticPr fontId="11" type="noConversion"/>
  </si>
  <si>
    <t> COSCO SHIPPING SCORPIO</t>
  </si>
  <si>
    <t>MSC OSCAR</t>
  </si>
  <si>
    <t>MSC MAYA</t>
    <phoneticPr fontId="11" type="noConversion"/>
  </si>
  <si>
    <t>MSC ZOE</t>
    <phoneticPr fontId="11" type="noConversion"/>
  </si>
  <si>
    <t>0074W</t>
    <phoneticPr fontId="11" type="noConversion"/>
  </si>
  <si>
    <t xml:space="preserve"> KOTA LAYANG</t>
    <phoneticPr fontId="11" type="noConversion"/>
  </si>
  <si>
    <t>0BD6RW1MA</t>
    <phoneticPr fontId="11" type="noConversion"/>
  </si>
  <si>
    <t>CMA CGM CORNEILLE</t>
    <phoneticPr fontId="11" type="noConversion"/>
  </si>
  <si>
    <t>154W</t>
    <phoneticPr fontId="11" type="noConversion"/>
  </si>
  <si>
    <t>COSCO FELIXSTOWE</t>
    <phoneticPr fontId="11" type="noConversion"/>
  </si>
  <si>
    <t>145W</t>
    <phoneticPr fontId="11" type="noConversion"/>
  </si>
  <si>
    <t>EVER USEFUL</t>
    <phoneticPr fontId="11" type="noConversion"/>
  </si>
  <si>
    <t xml:space="preserve">SANTOS    </t>
    <phoneticPr fontId="11" type="noConversion"/>
  </si>
  <si>
    <t>0092W</t>
    <phoneticPr fontId="11" type="noConversion"/>
  </si>
  <si>
    <t>COSCO SURABAYA</t>
    <phoneticPr fontId="11" type="noConversion"/>
  </si>
  <si>
    <t>0068W</t>
    <phoneticPr fontId="11" type="noConversion"/>
  </si>
  <si>
    <t>COSCO WELLINGTON</t>
    <phoneticPr fontId="11" type="noConversion"/>
  </si>
  <si>
    <t>0076W</t>
    <phoneticPr fontId="11" type="noConversion"/>
  </si>
  <si>
    <t>BAI CHAY BRIDGE</t>
    <phoneticPr fontId="11" type="noConversion"/>
  </si>
  <si>
    <t>ONE</t>
    <phoneticPr fontId="11" type="noConversion"/>
  </si>
  <si>
    <t>0042W</t>
    <phoneticPr fontId="11" type="noConversion"/>
  </si>
  <si>
    <t>MOL ENDOWMENT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</si>
  <si>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</si>
  <si>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</si>
  <si>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</si>
  <si>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</si>
  <si>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</si>
  <si>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</si>
  <si>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</si>
  <si>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936W</t>
    <phoneticPr fontId="11" type="noConversion"/>
  </si>
  <si>
    <t>ESTELLE MAERSK</t>
    <phoneticPr fontId="11" type="noConversion"/>
  </si>
  <si>
    <t xml:space="preserve">MONTEVIDEO  </t>
    <phoneticPr fontId="11" type="noConversion"/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</si>
  <si>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</si>
  <si>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</si>
  <si>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</si>
  <si>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</si>
  <si>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</si>
  <si>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</si>
  <si>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</si>
  <si>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</si>
  <si>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CMA</t>
    <phoneticPr fontId="11" type="noConversion"/>
  </si>
  <si>
    <t>0BH5FE1MA</t>
    <phoneticPr fontId="11" type="noConversion"/>
  </si>
  <si>
    <t>COSCO ENGLAND</t>
    <phoneticPr fontId="11" type="noConversion"/>
  </si>
  <si>
    <t>DALLAS</t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</si>
  <si>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</si>
  <si>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</si>
  <si>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</si>
  <si>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</si>
  <si>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</si>
  <si>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</si>
  <si>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033E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</si>
  <si>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</si>
  <si>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</si>
  <si>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</si>
  <si>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</si>
  <si>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</si>
  <si>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</si>
  <si>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</si>
  <si>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</si>
  <si>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</si>
  <si>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</si>
  <si>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</si>
  <si>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</si>
  <si>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</si>
  <si>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</si>
  <si>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</si>
  <si>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</si>
  <si>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</si>
  <si>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</si>
  <si>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</si>
  <si>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</si>
  <si>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036E</t>
    <phoneticPr fontId="11" type="noConversion"/>
  </si>
  <si>
    <t>EVER LIVEN</t>
    <phoneticPr fontId="11" type="noConversion"/>
  </si>
  <si>
    <t>030E</t>
    <phoneticPr fontId="11" type="noConversion"/>
  </si>
  <si>
    <t>CSCL YELLOW SEA</t>
    <phoneticPr fontId="11" type="noConversion"/>
  </si>
  <si>
    <t>032E</t>
    <phoneticPr fontId="11" type="noConversion"/>
  </si>
  <si>
    <t>CSCL AUTUMN</t>
    <phoneticPr fontId="11" type="noConversion"/>
  </si>
  <si>
    <t>033E</t>
    <phoneticPr fontId="11" type="noConversion"/>
  </si>
  <si>
    <t>CSCL SPRING</t>
    <phoneticPr fontId="11" type="noConversion"/>
  </si>
  <si>
    <t>CSCL EAST CHINA SEA</t>
    <phoneticPr fontId="11" type="noConversion"/>
  </si>
  <si>
    <t>031E</t>
    <phoneticPr fontId="11" type="noConversion"/>
  </si>
  <si>
    <t>CSCL SUMMER</t>
    <phoneticPr fontId="11" type="noConversion"/>
  </si>
  <si>
    <t>EVER LENIENT</t>
  </si>
  <si>
    <t>EVER LIBRA</t>
    <phoneticPr fontId="11" type="noConversion"/>
  </si>
  <si>
    <t>EVER LOGIC</t>
    <phoneticPr fontId="11" type="noConversion"/>
  </si>
  <si>
    <t>025E</t>
    <phoneticPr fontId="11" type="noConversion"/>
  </si>
  <si>
    <t>EVER LOVELY</t>
    <phoneticPr fontId="11" type="noConversion"/>
  </si>
  <si>
    <t>EVER LUCENT</t>
    <phoneticPr fontId="11" type="noConversion"/>
  </si>
  <si>
    <t>045E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</si>
  <si>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</si>
  <si>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</si>
  <si>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</si>
  <si>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</si>
  <si>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OOCL</t>
    <phoneticPr fontId="11" type="noConversion"/>
  </si>
  <si>
    <t>024E</t>
    <phoneticPr fontId="11" type="noConversion"/>
  </si>
  <si>
    <t>CSCL SPRING</t>
    <phoneticPr fontId="11" type="noConversion"/>
  </si>
  <si>
    <t>DALLAS</t>
    <phoneticPr fontId="11" type="noConversion"/>
  </si>
  <si>
    <t>0ME6BW1MA</t>
    <phoneticPr fontId="11" type="noConversion"/>
  </si>
  <si>
    <t>OOCL FRANCE</t>
    <phoneticPr fontId="11" type="noConversion"/>
  </si>
  <si>
    <t>0ME69W1MA</t>
    <phoneticPr fontId="11" type="noConversion"/>
  </si>
  <si>
    <t>CMA CGM TITAN</t>
    <phoneticPr fontId="11" type="noConversion"/>
  </si>
  <si>
    <t>0ME67W1MA</t>
    <phoneticPr fontId="11" type="noConversion"/>
  </si>
  <si>
    <t>CMA CGM ANDROMEDA</t>
    <phoneticPr fontId="11" type="noConversion"/>
  </si>
  <si>
    <t>0ME65W1MA</t>
    <phoneticPr fontId="11" type="noConversion"/>
  </si>
  <si>
    <t>CMA CGM GEMINI</t>
    <phoneticPr fontId="11" type="noConversion"/>
  </si>
  <si>
    <t>0ME63W1MA</t>
    <phoneticPr fontId="11" type="noConversion"/>
  </si>
  <si>
    <t>CMA CGM CENTAURUS</t>
    <phoneticPr fontId="11" type="noConversion"/>
  </si>
  <si>
    <t>MIAMI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</si>
  <si>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</si>
  <si>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</si>
  <si>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</si>
  <si>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</si>
  <si>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</si>
  <si>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</si>
  <si>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</si>
  <si>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</si>
  <si>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</si>
  <si>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CSCL YELLOW SEA</t>
    <phoneticPr fontId="11" type="noConversion"/>
  </si>
  <si>
    <t>032E</t>
    <phoneticPr fontId="11" type="noConversion"/>
  </si>
  <si>
    <t>CSCL AUTUMN</t>
    <phoneticPr fontId="11" type="noConversion"/>
  </si>
  <si>
    <t>CSCL EAST CHINA SEA</t>
    <phoneticPr fontId="11" type="noConversion"/>
  </si>
  <si>
    <t>COSCO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</si>
  <si>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</si>
  <si>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</si>
  <si>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</si>
  <si>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ALTAIR</t>
    <phoneticPr fontId="11" type="noConversion"/>
  </si>
  <si>
    <t>MAERSK ALGOL</t>
    <phoneticPr fontId="11" type="noConversion"/>
  </si>
  <si>
    <t>SMLINE</t>
    <phoneticPr fontId="11" type="noConversion"/>
  </si>
  <si>
    <t>074E</t>
    <phoneticPr fontId="11" type="noConversion"/>
  </si>
  <si>
    <t>ONE COMPETENCE</t>
    <phoneticPr fontId="11" type="noConversion"/>
  </si>
  <si>
    <t>048E</t>
    <phoneticPr fontId="11" type="noConversion"/>
  </si>
  <si>
    <t>TORONTO</t>
    <phoneticPr fontId="11" type="noConversion"/>
  </si>
  <si>
    <t>022E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</si>
  <si>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</si>
  <si>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</si>
  <si>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</si>
  <si>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</si>
  <si>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</si>
  <si>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</si>
  <si>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SM LINE</t>
  </si>
  <si>
    <t>VANCOUVER</t>
    <phoneticPr fontId="11" type="noConversion"/>
  </si>
  <si>
    <t>063E</t>
    <phoneticPr fontId="11" type="noConversion"/>
  </si>
  <si>
    <t>FRANKFURT EXPRESS</t>
    <phoneticPr fontId="11" type="noConversion"/>
  </si>
  <si>
    <t>SEATTLE/TACOMA</t>
    <phoneticPr fontId="11" type="noConversion"/>
  </si>
  <si>
    <t>049E</t>
    <phoneticPr fontId="11" type="noConversion"/>
  </si>
  <si>
    <t>ONE ARCADIA</t>
    <phoneticPr fontId="11" type="noConversion"/>
  </si>
  <si>
    <t>089E</t>
    <phoneticPr fontId="11" type="noConversion"/>
  </si>
  <si>
    <t>HANOVER EXPRESS</t>
    <phoneticPr fontId="11" type="noConversion"/>
  </si>
  <si>
    <t>054E</t>
    <phoneticPr fontId="11" type="noConversion"/>
  </si>
  <si>
    <t>NYK ADONIS</t>
    <phoneticPr fontId="11" type="noConversion"/>
  </si>
  <si>
    <t>081E</t>
    <phoneticPr fontId="11" type="noConversion"/>
  </si>
  <si>
    <t>ONE HARBOUR</t>
    <phoneticPr fontId="11" type="noConversion"/>
  </si>
  <si>
    <t>084E</t>
    <phoneticPr fontId="11" type="noConversion"/>
  </si>
  <si>
    <t>OSAKA EXPRESS</t>
    <phoneticPr fontId="11" type="noConversion"/>
  </si>
  <si>
    <t>CARRIER</t>
    <phoneticPr fontId="11" type="noConversion"/>
  </si>
  <si>
    <t>LONG BEACH</t>
  </si>
  <si>
    <t>OAKLAND/SAN FRANCISCO</t>
    <phoneticPr fontId="11" type="noConversion"/>
  </si>
  <si>
    <t>070E</t>
    <phoneticPr fontId="11" type="noConversion"/>
  </si>
  <si>
    <t>NORTHERN JUSTICE</t>
    <phoneticPr fontId="11" type="noConversion"/>
  </si>
  <si>
    <t>CHICAGO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</si>
  <si>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</si>
  <si>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</si>
  <si>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</si>
  <si>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</si>
  <si>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</si>
  <si>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EVER LOVELY</t>
    <phoneticPr fontId="11" type="noConversion"/>
  </si>
  <si>
    <t>EVER LEADER</t>
    <phoneticPr fontId="11" type="noConversion"/>
  </si>
  <si>
    <t>038E</t>
    <phoneticPr fontId="11" type="noConversion"/>
  </si>
  <si>
    <t>034E</t>
    <phoneticPr fontId="11" type="noConversion"/>
  </si>
  <si>
    <t>VOYAGE</t>
    <phoneticPr fontId="11" type="noConversion"/>
  </si>
  <si>
    <t>CSCL SUMMER</t>
    <phoneticPr fontId="11" type="noConversion"/>
  </si>
  <si>
    <t>0DB6ZE1PL</t>
    <phoneticPr fontId="11" type="noConversion"/>
  </si>
  <si>
    <t>PRESIDENT TRUMAN</t>
    <phoneticPr fontId="11" type="noConversion"/>
  </si>
  <si>
    <t>0DB6XE1PL</t>
    <phoneticPr fontId="11" type="noConversion"/>
  </si>
  <si>
    <t>PRESIDENT FD ROOSEVELT</t>
    <phoneticPr fontId="11" type="noConversion"/>
  </si>
  <si>
    <t>0DB6VE1PL</t>
    <phoneticPr fontId="11" type="noConversion"/>
  </si>
  <si>
    <t>PRESIDENT KENNEDY</t>
    <phoneticPr fontId="11" type="noConversion"/>
  </si>
  <si>
    <t>0DB6TE1PL</t>
    <phoneticPr fontId="11" type="noConversion"/>
  </si>
  <si>
    <t>PRESIDENT CLEVELAND</t>
    <phoneticPr fontId="11" type="noConversion"/>
  </si>
  <si>
    <t>APL</t>
    <phoneticPr fontId="11" type="noConversion"/>
  </si>
  <si>
    <t>0DB6RE1PL</t>
    <phoneticPr fontId="11" type="noConversion"/>
  </si>
  <si>
    <t>PRESIDENT WILSON</t>
    <phoneticPr fontId="11" type="noConversion"/>
  </si>
  <si>
    <t xml:space="preserve">LOS ANGELES/LONG BEACH </t>
    <phoneticPr fontId="11" type="noConversion"/>
  </si>
  <si>
    <t>0VC63E1MA</t>
    <phoneticPr fontId="11" type="noConversion"/>
  </si>
  <si>
    <t>EVER LIVING</t>
    <phoneticPr fontId="11" type="noConversion"/>
  </si>
  <si>
    <t>0VC61E1MA</t>
    <phoneticPr fontId="11" type="noConversion"/>
  </si>
  <si>
    <t>EVER LIVELY</t>
    <phoneticPr fontId="11" type="noConversion"/>
  </si>
  <si>
    <t>0VC5ZE</t>
    <phoneticPr fontId="11" type="noConversion"/>
  </si>
  <si>
    <t>APL CHARLESTON</t>
    <phoneticPr fontId="11" type="noConversion"/>
  </si>
  <si>
    <t>EVER LAMBENT</t>
    <phoneticPr fontId="11" type="noConversion"/>
  </si>
  <si>
    <t>NUE4</t>
    <phoneticPr fontId="11" type="noConversion"/>
  </si>
  <si>
    <t>EVER LIVEN</t>
    <phoneticPr fontId="11" type="noConversion"/>
  </si>
  <si>
    <t>EVER LIBERAL</t>
    <phoneticPr fontId="11" type="noConversion"/>
  </si>
  <si>
    <t>042E</t>
    <phoneticPr fontId="11" type="noConversion"/>
  </si>
  <si>
    <t>EVER LEADING</t>
    <phoneticPr fontId="11" type="noConversion"/>
  </si>
  <si>
    <t>ATLANTA</t>
    <phoneticPr fontId="11" type="noConversion"/>
  </si>
  <si>
    <t>050E</t>
    <phoneticPr fontId="11" type="noConversion"/>
  </si>
  <si>
    <t>COSCO DEVELOPMENT</t>
    <phoneticPr fontId="11" type="noConversion"/>
  </si>
  <si>
    <t>051E</t>
    <phoneticPr fontId="11" type="noConversion"/>
  </si>
  <si>
    <t>COSCO FORTUNE</t>
    <phoneticPr fontId="11" type="noConversion"/>
  </si>
  <si>
    <t>0MB5PE1MA</t>
    <phoneticPr fontId="11" type="noConversion"/>
  </si>
  <si>
    <t>CMA CGM AMERIGO VESPUCCI</t>
    <phoneticPr fontId="11" type="noConversion"/>
  </si>
  <si>
    <t>0MB5NE1MA</t>
    <phoneticPr fontId="11" type="noConversion"/>
  </si>
  <si>
    <t>COSCO SHIPPING SAKURA</t>
    <phoneticPr fontId="11" type="noConversion"/>
  </si>
  <si>
    <t>0MB5LE1MA</t>
    <phoneticPr fontId="11" type="noConversion"/>
  </si>
  <si>
    <t>CMA CGM MAGELLAN</t>
    <phoneticPr fontId="11" type="noConversion"/>
  </si>
  <si>
    <t>NEW YORK</t>
  </si>
  <si>
    <t>HYUNDAI HONOUR</t>
    <phoneticPr fontId="11" type="noConversion"/>
  </si>
  <si>
    <t>016E</t>
    <phoneticPr fontId="11" type="noConversion"/>
  </si>
  <si>
    <t>EXPRESS BERLIN</t>
    <phoneticPr fontId="11" type="noConversion"/>
  </si>
  <si>
    <t>039E</t>
    <phoneticPr fontId="11" type="noConversion"/>
  </si>
  <si>
    <t>HYUNDAI HOPE</t>
    <phoneticPr fontId="11" type="noConversion"/>
  </si>
  <si>
    <t>NEW YORK</t>
    <phoneticPr fontId="11" type="noConversion"/>
  </si>
  <si>
    <t>NORTH  AMERICAN ROUTE</t>
  </si>
  <si>
    <t>020W</t>
    <phoneticPr fontId="11" type="noConversion"/>
  </si>
  <si>
    <t>UMM SALAL</t>
    <phoneticPr fontId="11" type="noConversion"/>
  </si>
  <si>
    <t>AIN SNAN</t>
    <phoneticPr fontId="11" type="noConversion"/>
  </si>
  <si>
    <t>TAYMA</t>
    <phoneticPr fontId="11" type="noConversion"/>
  </si>
  <si>
    <t>JEBEL ALI</t>
    <phoneticPr fontId="11" type="noConversion"/>
  </si>
  <si>
    <t>ONE MILLAU</t>
    <phoneticPr fontId="11" type="noConversion"/>
  </si>
  <si>
    <t>009W</t>
    <phoneticPr fontId="11" type="noConversion"/>
  </si>
  <si>
    <t>ONE MINATO</t>
    <phoneticPr fontId="11" type="noConversion"/>
  </si>
  <si>
    <t>ONE BLUE JAY</t>
    <phoneticPr fontId="11" type="noConversion"/>
  </si>
  <si>
    <t>YM WELLBEING</t>
    <phoneticPr fontId="11" type="noConversion"/>
  </si>
  <si>
    <t>018W</t>
    <phoneticPr fontId="11" type="noConversion"/>
  </si>
  <si>
    <t>MDV DRAGON</t>
    <phoneticPr fontId="11" type="noConversion"/>
  </si>
  <si>
    <t xml:space="preserve">MSC OSCAR </t>
    <phoneticPr fontId="11" type="noConversion"/>
  </si>
  <si>
    <t xml:space="preserve">MSC ZOE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</si>
  <si>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</si>
  <si>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</si>
  <si>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</si>
  <si>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</si>
  <si>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</si>
  <si>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</si>
  <si>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</si>
  <si>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</si>
  <si>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GENOVA</t>
    <phoneticPr fontId="11" type="noConversion"/>
  </si>
  <si>
    <t>001W</t>
    <phoneticPr fontId="11" type="noConversion"/>
  </si>
  <si>
    <t xml:space="preserve">MOGENS MAERSK 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</si>
  <si>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</si>
  <si>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</si>
  <si>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</si>
  <si>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</si>
  <si>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</si>
  <si>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 xml:space="preserve">MAYVIEW MAERSK </t>
    <phoneticPr fontId="11" type="noConversion"/>
  </si>
  <si>
    <t>949W</t>
    <phoneticPr fontId="11" type="noConversion"/>
  </si>
  <si>
    <t xml:space="preserve">MDV NIRVANA COBAIN </t>
    <phoneticPr fontId="11" type="noConversion"/>
  </si>
  <si>
    <t>GDANSK</t>
  </si>
  <si>
    <t>COSCO SHIPPING LEO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</si>
  <si>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</si>
  <si>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</si>
  <si>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</si>
  <si>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COSCO SHIPPING UNIVERSE</t>
    <phoneticPr fontId="11" type="noConversion"/>
  </si>
  <si>
    <t>GDANSK</t>
    <phoneticPr fontId="11" type="noConversion"/>
  </si>
  <si>
    <t>0ME6BW1MA</t>
    <phoneticPr fontId="11" type="noConversion"/>
  </si>
  <si>
    <t>OOCL FRANCE</t>
    <phoneticPr fontId="11" type="noConversion"/>
  </si>
  <si>
    <t>0ME69W1MA</t>
    <phoneticPr fontId="11" type="noConversion"/>
  </si>
  <si>
    <t>CMA CGM TITAN</t>
    <phoneticPr fontId="11" type="noConversion"/>
  </si>
  <si>
    <t>0ME67W1MA</t>
    <phoneticPr fontId="11" type="noConversion"/>
  </si>
  <si>
    <t>CMA CGM ANDROMEDA</t>
    <phoneticPr fontId="11" type="noConversion"/>
  </si>
  <si>
    <t>0ME65W1MA</t>
    <phoneticPr fontId="11" type="noConversion"/>
  </si>
  <si>
    <t>CMA CGM GEMINI</t>
    <phoneticPr fontId="11" type="noConversion"/>
  </si>
  <si>
    <t>0ME63W1MA</t>
    <phoneticPr fontId="11" type="noConversion"/>
  </si>
  <si>
    <t>CMA CGM CENTAURUS</t>
    <phoneticPr fontId="11" type="noConversion"/>
  </si>
  <si>
    <t>CONSTANTA</t>
  </si>
  <si>
    <t>CONSTANTA</t>
    <phoneticPr fontId="11" type="noConversion"/>
  </si>
  <si>
    <t>028W</t>
    <phoneticPr fontId="11" type="noConversion"/>
  </si>
  <si>
    <t>0ME69W</t>
    <phoneticPr fontId="11" type="noConversion"/>
  </si>
  <si>
    <t>0ME67W</t>
    <phoneticPr fontId="11" type="noConversion"/>
  </si>
  <si>
    <t>0ME65W</t>
    <phoneticPr fontId="11" type="noConversion"/>
  </si>
  <si>
    <t>0ME63W</t>
    <phoneticPr fontId="11" type="noConversion"/>
  </si>
  <si>
    <t>KOPER</t>
    <phoneticPr fontId="11" type="noConversion"/>
  </si>
  <si>
    <t>0LA65W1MA</t>
    <phoneticPr fontId="11" type="noConversion"/>
  </si>
  <si>
    <t>EVER GRADE</t>
    <phoneticPr fontId="11" type="noConversion"/>
  </si>
  <si>
    <t>0LA63W1MA</t>
    <phoneticPr fontId="11" type="noConversion"/>
  </si>
  <si>
    <t>EVER GIVEN</t>
    <phoneticPr fontId="11" type="noConversion"/>
  </si>
  <si>
    <t>0LA61W1MA</t>
    <phoneticPr fontId="11" type="noConversion"/>
  </si>
  <si>
    <t>EVER GENIUS</t>
    <phoneticPr fontId="11" type="noConversion"/>
  </si>
  <si>
    <t>0LA5ZW1MA</t>
    <phoneticPr fontId="11" type="noConversion"/>
  </si>
  <si>
    <t>EVER GREET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</si>
  <si>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</si>
  <si>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</si>
  <si>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</si>
  <si>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</si>
  <si>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</si>
  <si>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</si>
  <si>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939W</t>
    <phoneticPr fontId="11" type="noConversion"/>
  </si>
  <si>
    <t>MSC LENI</t>
    <phoneticPr fontId="11" type="noConversion"/>
  </si>
  <si>
    <t>938W</t>
    <phoneticPr fontId="11" type="noConversion"/>
  </si>
  <si>
    <t>MSC ARINA</t>
    <phoneticPr fontId="11" type="noConversion"/>
  </si>
  <si>
    <t>937W</t>
    <phoneticPr fontId="11" type="noConversion"/>
  </si>
  <si>
    <t>MAREN MAERSK</t>
    <phoneticPr fontId="11" type="noConversion"/>
  </si>
  <si>
    <t>936W</t>
    <phoneticPr fontId="11" type="noConversion"/>
  </si>
  <si>
    <t>MADRID MAERSK</t>
    <phoneticPr fontId="11" type="noConversion"/>
  </si>
  <si>
    <t>TALLINN</t>
    <phoneticPr fontId="11" type="noConversion"/>
  </si>
  <si>
    <t>1069W</t>
    <phoneticPr fontId="11" type="noConversion"/>
  </si>
  <si>
    <t>EVER GLORY</t>
    <phoneticPr fontId="11" type="noConversion"/>
  </si>
  <si>
    <t>1068W</t>
    <phoneticPr fontId="11" type="noConversion"/>
  </si>
  <si>
    <t>EVER GOLDEN</t>
    <phoneticPr fontId="11" type="noConversion"/>
  </si>
  <si>
    <t>1067W</t>
    <phoneticPr fontId="11" type="noConversion"/>
  </si>
  <si>
    <t>EVER GOVERN</t>
    <phoneticPr fontId="11" type="noConversion"/>
  </si>
  <si>
    <t>1066W</t>
    <phoneticPr fontId="11" type="noConversion"/>
  </si>
  <si>
    <t>EVER GOODS</t>
    <phoneticPr fontId="11" type="noConversion"/>
  </si>
  <si>
    <t>1065W</t>
    <phoneticPr fontId="11" type="noConversion"/>
  </si>
  <si>
    <t>EVER GLOBE</t>
    <phoneticPr fontId="11" type="noConversion"/>
  </si>
  <si>
    <t xml:space="preserve">MSC AMBRA </t>
    <phoneticPr fontId="11" type="noConversion"/>
  </si>
  <si>
    <t xml:space="preserve">MSC MINA </t>
    <phoneticPr fontId="11" type="noConversion"/>
  </si>
  <si>
    <t xml:space="preserve">MSC GULSUN </t>
    <phoneticPr fontId="11" type="noConversion"/>
  </si>
  <si>
    <t xml:space="preserve">MSC SIXIN </t>
    <phoneticPr fontId="11" type="noConversion"/>
  </si>
  <si>
    <t>COSCO/OOCL</t>
  </si>
  <si>
    <t xml:space="preserve"> FELIXSTOWE 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</si>
  <si>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</si>
  <si>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</si>
  <si>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</si>
  <si>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</si>
  <si>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</si>
  <si>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0001W</t>
    <phoneticPr fontId="11" type="noConversion"/>
  </si>
  <si>
    <t>HMM ALGECIRAS</t>
    <phoneticPr fontId="11" type="noConversion"/>
  </si>
  <si>
    <t>0010W</t>
    <phoneticPr fontId="11" type="noConversion"/>
  </si>
  <si>
    <t>MOL TRUTH</t>
    <phoneticPr fontId="11" type="noConversion"/>
  </si>
  <si>
    <t>0012W</t>
    <phoneticPr fontId="11" type="noConversion"/>
  </si>
  <si>
    <t>0013W</t>
    <phoneticPr fontId="11" type="noConversion"/>
  </si>
  <si>
    <t>AARHUS</t>
    <phoneticPr fontId="11" type="noConversion"/>
  </si>
  <si>
    <t>OOCL/COSCO</t>
  </si>
  <si>
    <t>CARRIER</t>
    <phoneticPr fontId="11" type="noConversion"/>
  </si>
  <si>
    <t xml:space="preserve">          Sailing schedule-Qingdao  </t>
  </si>
  <si>
    <t>S037</t>
    <phoneticPr fontId="11" type="noConversion"/>
  </si>
  <si>
    <t>SUNRISE DRAGON</t>
    <phoneticPr fontId="11" type="noConversion"/>
  </si>
  <si>
    <t>S230</t>
    <phoneticPr fontId="11" type="noConversion"/>
  </si>
  <si>
    <t>INTERASIA ADVANCE</t>
    <phoneticPr fontId="11" type="noConversion"/>
  </si>
  <si>
    <t>S294</t>
    <phoneticPr fontId="11" type="noConversion"/>
  </si>
  <si>
    <t>WAN HAI 263</t>
    <phoneticPr fontId="11" type="noConversion"/>
  </si>
  <si>
    <t>WHL</t>
    <phoneticPr fontId="11" type="noConversion"/>
  </si>
  <si>
    <t>S036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</si>
  <si>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</si>
  <si>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</si>
  <si>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</si>
  <si>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S033</t>
    <phoneticPr fontId="11" type="noConversion"/>
  </si>
  <si>
    <t>WHITE DRAGON</t>
    <phoneticPr fontId="11" type="noConversion"/>
  </si>
  <si>
    <t>S107</t>
    <phoneticPr fontId="11" type="noConversion"/>
  </si>
  <si>
    <t>HORAI BRIDGE</t>
    <phoneticPr fontId="11" type="noConversion"/>
  </si>
  <si>
    <t>S286</t>
    <phoneticPr fontId="11" type="noConversion"/>
  </si>
  <si>
    <t>WAN HAI 171</t>
    <phoneticPr fontId="11" type="noConversion"/>
  </si>
  <si>
    <t>S013</t>
    <phoneticPr fontId="11" type="noConversion"/>
  </si>
  <si>
    <t>ANDERSON DRAGON</t>
    <phoneticPr fontId="11" type="noConversion"/>
  </si>
  <si>
    <t>BANGKOK(JST)</t>
    <phoneticPr fontId="11" type="noConversion"/>
  </si>
  <si>
    <t>东南亚</t>
    <phoneticPr fontId="11" type="noConversion"/>
  </si>
  <si>
    <t>0TUCPS1MA</t>
    <phoneticPr fontId="11" type="noConversion"/>
  </si>
  <si>
    <t>APL DUBLIN</t>
    <phoneticPr fontId="11" type="noConversion"/>
  </si>
  <si>
    <t>0TUCLS1MA</t>
    <phoneticPr fontId="11" type="noConversion"/>
  </si>
  <si>
    <t>CMA CGM PELLEAS</t>
    <phoneticPr fontId="11" type="noConversion"/>
  </si>
  <si>
    <t>0TUCHS1MA</t>
    <phoneticPr fontId="11" type="noConversion"/>
  </si>
  <si>
    <t>CMA CGM ORFEO</t>
    <phoneticPr fontId="11" type="noConversion"/>
  </si>
  <si>
    <t>OOCL</t>
    <phoneticPr fontId="11" type="noConversion"/>
  </si>
  <si>
    <t>0TUCDS1MA</t>
    <phoneticPr fontId="11" type="noConversion"/>
  </si>
  <si>
    <t>CMA CTM FIDELIO</t>
    <phoneticPr fontId="11" type="noConversion"/>
  </si>
  <si>
    <t>NEW YORK (OOCL-SEAP 1/3)</t>
    <phoneticPr fontId="11" type="noConversion"/>
  </si>
  <si>
    <t>018E</t>
    <phoneticPr fontId="11" type="noConversion"/>
  </si>
  <si>
    <t>ONE EAGLE</t>
    <phoneticPr fontId="11" type="noConversion"/>
  </si>
  <si>
    <t>012E</t>
    <phoneticPr fontId="11" type="noConversion"/>
  </si>
  <si>
    <t>NYK OWL</t>
    <phoneticPr fontId="11" type="noConversion"/>
  </si>
  <si>
    <t>008E</t>
    <phoneticPr fontId="11" type="noConversion"/>
  </si>
  <si>
    <t>ONE COLUMBA</t>
    <phoneticPr fontId="11" type="noConversion"/>
  </si>
  <si>
    <t>BALTIC NORTH</t>
    <phoneticPr fontId="11" type="noConversion"/>
  </si>
  <si>
    <t>LOS ANGELES(ONE/HPL-PS7)</t>
    <phoneticPr fontId="11" type="noConversion"/>
  </si>
  <si>
    <t>FI017A</t>
    <phoneticPr fontId="11" type="noConversion"/>
  </si>
  <si>
    <t>MSC ALBANY</t>
    <phoneticPr fontId="11" type="noConversion"/>
  </si>
  <si>
    <t>2016W</t>
    <phoneticPr fontId="11" type="noConversion"/>
  </si>
  <si>
    <t>MOL BEAUTY</t>
    <phoneticPr fontId="11" type="noConversion"/>
  </si>
  <si>
    <t>2015W</t>
  </si>
  <si>
    <t>KOTA PEMIMPIN</t>
    <phoneticPr fontId="11" type="noConversion"/>
  </si>
  <si>
    <t>FI014A</t>
    <phoneticPr fontId="11" type="noConversion"/>
  </si>
  <si>
    <t>MSC MAXINE</t>
    <phoneticPr fontId="11" type="noConversion"/>
  </si>
  <si>
    <t>2013W</t>
    <phoneticPr fontId="11" type="noConversion"/>
  </si>
  <si>
    <t>MOL BEACON</t>
    <phoneticPr fontId="11" type="noConversion"/>
  </si>
  <si>
    <t>MONTEVIDEO</t>
    <phoneticPr fontId="11" type="noConversion"/>
  </si>
  <si>
    <t>CNSKU</t>
    <phoneticPr fontId="11" type="noConversion"/>
  </si>
  <si>
    <t>MONTEVIDEO(SXI)</t>
    <phoneticPr fontId="11" type="noConversion"/>
  </si>
  <si>
    <t>021E</t>
    <phoneticPr fontId="11" type="noConversion"/>
  </si>
  <si>
    <t>COPIAPO</t>
    <phoneticPr fontId="11" type="noConversion"/>
  </si>
  <si>
    <t>023E</t>
    <phoneticPr fontId="11" type="noConversion"/>
  </si>
  <si>
    <t>MOL BELIEF</t>
    <phoneticPr fontId="11" type="noConversion"/>
  </si>
  <si>
    <t>026E</t>
    <phoneticPr fontId="11" type="noConversion"/>
  </si>
  <si>
    <t>CORCOVADO</t>
    <phoneticPr fontId="11" type="noConversion"/>
  </si>
  <si>
    <t>CISENS</t>
    <phoneticPr fontId="11" type="noConversion"/>
  </si>
  <si>
    <t>HMM</t>
    <phoneticPr fontId="11" type="noConversion"/>
  </si>
  <si>
    <t>COYHAIQUE</t>
    <phoneticPr fontId="11" type="noConversion"/>
  </si>
  <si>
    <t>CNHKG</t>
    <phoneticPr fontId="11" type="noConversion"/>
  </si>
  <si>
    <t>CNCAN</t>
    <phoneticPr fontId="11" type="noConversion"/>
  </si>
  <si>
    <t>VALPARAISO（NW1-5/7 ）</t>
    <phoneticPr fontId="11" type="noConversion"/>
  </si>
  <si>
    <t>029E</t>
    <phoneticPr fontId="11" type="noConversion"/>
  </si>
  <si>
    <t>MOL BELLWETHER</t>
    <phoneticPr fontId="11" type="noConversion"/>
  </si>
  <si>
    <t>751E</t>
    <phoneticPr fontId="11" type="noConversion"/>
  </si>
  <si>
    <t>MSC DESIREE</t>
    <phoneticPr fontId="11" type="noConversion"/>
  </si>
  <si>
    <t>945E</t>
    <phoneticPr fontId="11" type="noConversion"/>
  </si>
  <si>
    <t>MSC FAITH</t>
    <phoneticPr fontId="11" type="noConversion"/>
  </si>
  <si>
    <t>850E</t>
    <phoneticPr fontId="11" type="noConversion"/>
  </si>
  <si>
    <t>MSC ELISA</t>
    <phoneticPr fontId="11" type="noConversion"/>
  </si>
  <si>
    <t>MSC NATASHA</t>
    <phoneticPr fontId="11" type="noConversion"/>
  </si>
  <si>
    <t>MANZANILLO</t>
    <phoneticPr fontId="11" type="noConversion"/>
  </si>
  <si>
    <t>MANZANILLO （NW2-7/2)</t>
    <phoneticPr fontId="11" type="noConversion"/>
  </si>
  <si>
    <t>美洲</t>
    <phoneticPr fontId="11" type="noConversion"/>
  </si>
  <si>
    <t>MSC HAMBURG</t>
    <phoneticPr fontId="11" type="noConversion"/>
  </si>
  <si>
    <t>MSC ISTANBUL</t>
    <phoneticPr fontId="11" type="noConversion"/>
  </si>
  <si>
    <t>015W</t>
    <phoneticPr fontId="11" type="noConversion"/>
  </si>
  <si>
    <t>MSC MIRJAM</t>
    <phoneticPr fontId="11" type="noConversion"/>
  </si>
  <si>
    <t>MSC TINA</t>
    <phoneticPr fontId="11" type="noConversion"/>
  </si>
  <si>
    <t>MSK</t>
    <phoneticPr fontId="11" type="noConversion"/>
  </si>
  <si>
    <t>013W</t>
    <phoneticPr fontId="11" type="noConversion"/>
  </si>
  <si>
    <t>MSC LONDON</t>
    <phoneticPr fontId="11" type="noConversion"/>
  </si>
  <si>
    <t>Ambarli</t>
    <phoneticPr fontId="11" type="noConversion"/>
  </si>
  <si>
    <t xml:space="preserve">ISTANBUL(Ambarli/KUMPORT-AE15-5/7)  </t>
    <phoneticPr fontId="11" type="noConversion"/>
  </si>
  <si>
    <t>039W</t>
    <phoneticPr fontId="11" type="noConversion"/>
  </si>
  <si>
    <t>MALIK AL ASHTAR</t>
    <phoneticPr fontId="11" type="noConversion"/>
  </si>
  <si>
    <t>020W</t>
    <phoneticPr fontId="11" type="noConversion"/>
  </si>
  <si>
    <t>ONE BLUE JAY</t>
    <phoneticPr fontId="11" type="noConversion"/>
  </si>
  <si>
    <t>011W</t>
    <phoneticPr fontId="11" type="noConversion"/>
  </si>
  <si>
    <t>MILANO BRIDGE</t>
    <phoneticPr fontId="11" type="noConversion"/>
  </si>
  <si>
    <t>YML/ONE</t>
    <phoneticPr fontId="11" type="noConversion"/>
  </si>
  <si>
    <t>008W</t>
    <phoneticPr fontId="11" type="noConversion"/>
  </si>
  <si>
    <t>YM WELLBEING</t>
    <phoneticPr fontId="11" type="noConversion"/>
  </si>
  <si>
    <t>LA SPEZIA</t>
    <phoneticPr fontId="11" type="noConversion"/>
  </si>
  <si>
    <t>CNYTN</t>
    <phoneticPr fontId="11" type="noConversion"/>
  </si>
  <si>
    <t>GENOVA(MD2-3/5)</t>
    <phoneticPr fontId="11" type="noConversion"/>
  </si>
  <si>
    <t>034W</t>
    <phoneticPr fontId="11" type="noConversion"/>
  </si>
  <si>
    <t>CSCL ARCTIC OCEAN</t>
    <phoneticPr fontId="11" type="noConversion"/>
  </si>
  <si>
    <t>COSCO SHIPPING PISCES</t>
    <phoneticPr fontId="11" type="noConversion"/>
  </si>
  <si>
    <t>OOCL INDONESIA</t>
    <phoneticPr fontId="11" type="noConversion"/>
  </si>
  <si>
    <t>CMA</t>
    <phoneticPr fontId="11" type="noConversion"/>
  </si>
  <si>
    <t>0LA5ZW1MA</t>
    <phoneticPr fontId="11" type="noConversion"/>
  </si>
  <si>
    <t>EVER GREET</t>
    <phoneticPr fontId="11" type="noConversion"/>
  </si>
  <si>
    <t>0LA5XW1MA</t>
    <phoneticPr fontId="11" type="noConversion"/>
  </si>
  <si>
    <t>EVER GLORY</t>
    <phoneticPr fontId="11" type="noConversion"/>
  </si>
  <si>
    <t>UKFXT</t>
    <phoneticPr fontId="11" type="noConversion"/>
  </si>
  <si>
    <t>FELIXSTOWE (AEU1-5/7)</t>
    <phoneticPr fontId="11" type="noConversion"/>
  </si>
  <si>
    <t>0FL6BW1MA</t>
    <phoneticPr fontId="11" type="noConversion"/>
  </si>
  <si>
    <t>CMA CGM JEAN MERMOZ</t>
    <phoneticPr fontId="11" type="noConversion"/>
  </si>
  <si>
    <t>0FL69W1MA</t>
    <phoneticPr fontId="11" type="noConversion"/>
  </si>
  <si>
    <t>CMA CGM BOUGAINVILLE</t>
    <phoneticPr fontId="11" type="noConversion"/>
  </si>
  <si>
    <t>0FL67W1MA</t>
    <phoneticPr fontId="11" type="noConversion"/>
  </si>
  <si>
    <t>CMA CGM GEORG FORSTER</t>
    <phoneticPr fontId="11" type="noConversion"/>
  </si>
  <si>
    <t>0FL65W1MA</t>
    <phoneticPr fontId="11" type="noConversion"/>
  </si>
  <si>
    <t>CMA CGM LOUIS BLERIOT</t>
    <phoneticPr fontId="11" type="noConversion"/>
  </si>
  <si>
    <t>HAMBURG  (AEU 2-1/3)</t>
    <phoneticPr fontId="11" type="noConversion"/>
  </si>
  <si>
    <t>欧地非</t>
    <phoneticPr fontId="11" type="noConversion"/>
  </si>
  <si>
    <t>088S</t>
    <phoneticPr fontId="11" type="noConversion"/>
  </si>
  <si>
    <t>OOCL NEW ZEALAND</t>
    <phoneticPr fontId="11" type="noConversion"/>
  </si>
  <si>
    <t>122S</t>
    <phoneticPr fontId="11" type="noConversion"/>
  </si>
  <si>
    <t>OOCL GUANGZHOU</t>
    <phoneticPr fontId="11" type="noConversion"/>
  </si>
  <si>
    <t>195S</t>
    <phoneticPr fontId="11" type="noConversion"/>
  </si>
  <si>
    <t>OOCL AUSTRALIA</t>
    <phoneticPr fontId="11" type="noConversion"/>
  </si>
  <si>
    <t>119S</t>
    <phoneticPr fontId="11" type="noConversion"/>
  </si>
  <si>
    <t>OOCL JAKARTA</t>
    <phoneticPr fontId="11" type="noConversion"/>
  </si>
  <si>
    <t>CHITTAGONG(OOCL-KTX3/COSCO-CPX)SIN/PKL中转</t>
    <phoneticPr fontId="11" type="noConversion"/>
  </si>
  <si>
    <t>109W</t>
    <phoneticPr fontId="11" type="noConversion"/>
  </si>
  <si>
    <t>YM EXCELLENCN</t>
    <phoneticPr fontId="11" type="noConversion"/>
  </si>
  <si>
    <t>065W</t>
    <phoneticPr fontId="11" type="noConversion"/>
  </si>
  <si>
    <t>OOCL CHICAGO</t>
    <phoneticPr fontId="11" type="noConversion"/>
  </si>
  <si>
    <t>SAPT</t>
    <phoneticPr fontId="11" type="noConversion"/>
  </si>
  <si>
    <t>0VK51W1PL</t>
    <phoneticPr fontId="11" type="noConversion"/>
  </si>
  <si>
    <t>CMA CGM BUTTERFLY</t>
    <phoneticPr fontId="11" type="noConversion"/>
  </si>
  <si>
    <t>CN SKU</t>
    <phoneticPr fontId="11" type="noConversion"/>
  </si>
  <si>
    <t>KARACHI-K港(CPX) // S港（CPX3）</t>
    <phoneticPr fontId="11" type="noConversion"/>
  </si>
  <si>
    <t>W038</t>
    <phoneticPr fontId="11" type="noConversion"/>
  </si>
  <si>
    <t>WAN HAI 613</t>
    <phoneticPr fontId="11" type="noConversion"/>
  </si>
  <si>
    <t>155W</t>
    <phoneticPr fontId="11" type="noConversion"/>
  </si>
  <si>
    <t>COSCO ROTTERDAM</t>
    <phoneticPr fontId="11" type="noConversion"/>
  </si>
  <si>
    <t>W044</t>
    <phoneticPr fontId="11" type="noConversion"/>
  </si>
  <si>
    <t>WAN HAI 611</t>
    <phoneticPr fontId="11" type="noConversion"/>
  </si>
  <si>
    <t>163W</t>
    <phoneticPr fontId="11" type="noConversion"/>
  </si>
  <si>
    <t>EVER URSULA</t>
    <phoneticPr fontId="11" type="noConversion"/>
  </si>
  <si>
    <t>122W</t>
    <phoneticPr fontId="11" type="noConversion"/>
  </si>
  <si>
    <t>GREENWICH BRIDGE</t>
    <phoneticPr fontId="11" type="noConversion"/>
  </si>
  <si>
    <t>COLOMBO (OOCL-CIX3,COSCO-PMX)</t>
    <phoneticPr fontId="11" type="noConversion"/>
  </si>
  <si>
    <t>W001</t>
    <phoneticPr fontId="11" type="noConversion"/>
  </si>
  <si>
    <t>BUDGET VESSEL-JOIN</t>
    <phoneticPr fontId="11" type="noConversion"/>
  </si>
  <si>
    <t>W109</t>
    <phoneticPr fontId="11" type="noConversion"/>
  </si>
  <si>
    <t>ALEXANDRIA BRIDGE</t>
    <phoneticPr fontId="11" type="noConversion"/>
  </si>
  <si>
    <t>W063</t>
    <phoneticPr fontId="11" type="noConversion"/>
  </si>
  <si>
    <t>WAN HAI 515</t>
    <phoneticPr fontId="11" type="noConversion"/>
  </si>
  <si>
    <t>W391</t>
    <phoneticPr fontId="11" type="noConversion"/>
  </si>
  <si>
    <t>OOCL SAVANNAH</t>
    <phoneticPr fontId="11" type="noConversion"/>
  </si>
  <si>
    <t>CNSKU</t>
    <phoneticPr fontId="11" type="noConversion"/>
  </si>
  <si>
    <t>CHENNAI (CI3)</t>
    <phoneticPr fontId="11" type="noConversion"/>
  </si>
  <si>
    <t>W095</t>
    <phoneticPr fontId="11" type="noConversion"/>
  </si>
  <si>
    <t>ITAL LUNARE</t>
    <phoneticPr fontId="11" type="noConversion"/>
  </si>
  <si>
    <t>W105</t>
    <phoneticPr fontId="11" type="noConversion"/>
  </si>
  <si>
    <t>WAN HAI 509</t>
    <phoneticPr fontId="11" type="noConversion"/>
  </si>
  <si>
    <t>W176</t>
    <phoneticPr fontId="11" type="noConversion"/>
  </si>
  <si>
    <t>WAN HAI 503</t>
    <phoneticPr fontId="11" type="noConversion"/>
  </si>
  <si>
    <t>W119</t>
    <phoneticPr fontId="11" type="noConversion"/>
  </si>
  <si>
    <t>NORTHERN PRIORITY</t>
    <phoneticPr fontId="11" type="noConversion"/>
  </si>
  <si>
    <t>NHAVA SHEVA(CIX)</t>
    <phoneticPr fontId="11" type="noConversion"/>
  </si>
  <si>
    <t>0SV95W1MA</t>
    <phoneticPr fontId="11" type="noConversion"/>
  </si>
  <si>
    <t>CMA DGM TIGRIS</t>
    <phoneticPr fontId="11" type="noConversion"/>
  </si>
  <si>
    <t>0SV91W1MA</t>
    <phoneticPr fontId="11" type="noConversion"/>
  </si>
  <si>
    <t>APL GWANGYANG</t>
    <phoneticPr fontId="11" type="noConversion"/>
  </si>
  <si>
    <t>0SV8XW1MA</t>
    <phoneticPr fontId="11" type="noConversion"/>
  </si>
  <si>
    <t>APL BOSTON</t>
    <phoneticPr fontId="11" type="noConversion"/>
  </si>
  <si>
    <t>0SV8TW1MA</t>
    <phoneticPr fontId="11" type="noConversion"/>
  </si>
  <si>
    <t>CMA CGM COLUMBIA</t>
    <phoneticPr fontId="11" type="noConversion"/>
  </si>
  <si>
    <t>DUBAI(JEBEL ALI-COSCO-MEX4/OOCL-ME1)</t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</si>
  <si>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</si>
  <si>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</si>
  <si>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</si>
  <si>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</si>
  <si>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103W</t>
    <phoneticPr fontId="11" type="noConversion"/>
  </si>
  <si>
    <t>KOTA LAYAR</t>
    <phoneticPr fontId="11" type="noConversion"/>
  </si>
  <si>
    <t>057W</t>
    <phoneticPr fontId="11" type="noConversion"/>
  </si>
  <si>
    <t>COSCO KAWASAKI</t>
    <phoneticPr fontId="11" type="noConversion"/>
  </si>
  <si>
    <t>099W</t>
    <phoneticPr fontId="11" type="noConversion"/>
  </si>
  <si>
    <t>SEASPAN EMINENCE</t>
    <phoneticPr fontId="11" type="noConversion"/>
  </si>
  <si>
    <t>-</t>
    <phoneticPr fontId="11" type="noConversion"/>
  </si>
  <si>
    <t>BLANK SAILING</t>
    <phoneticPr fontId="11" type="noConversion"/>
  </si>
  <si>
    <t>ONE(SX1)</t>
    <phoneticPr fontId="11" type="noConversion"/>
  </si>
  <si>
    <t>144W</t>
    <phoneticPr fontId="11" type="noConversion"/>
  </si>
  <si>
    <t>EVER DEVOTE</t>
    <phoneticPr fontId="11" type="noConversion"/>
  </si>
  <si>
    <t xml:space="preserve">CUT OFF </t>
    <phoneticPr fontId="11" type="noConversion"/>
  </si>
  <si>
    <t>CNXMN</t>
    <phoneticPr fontId="11" type="noConversion"/>
  </si>
  <si>
    <t>VOYAGE</t>
    <phoneticPr fontId="11" type="noConversion"/>
  </si>
  <si>
    <t>2018E</t>
    <phoneticPr fontId="11" type="noConversion"/>
  </si>
  <si>
    <t>FA017A</t>
    <phoneticPr fontId="11" type="noConversion"/>
  </si>
  <si>
    <t>FA016A</t>
    <phoneticPr fontId="11" type="noConversion"/>
  </si>
  <si>
    <t>FA015A</t>
    <phoneticPr fontId="11" type="noConversion"/>
  </si>
  <si>
    <t>ONE(ALX 2)</t>
    <phoneticPr fontId="11" type="noConversion"/>
  </si>
  <si>
    <t>FA014A</t>
    <phoneticPr fontId="11" type="noConversion"/>
  </si>
  <si>
    <t>OPERATOR</t>
    <phoneticPr fontId="11" type="noConversion"/>
  </si>
  <si>
    <t>ONE(ALX2)</t>
    <phoneticPr fontId="11" type="noConversion"/>
  </si>
  <si>
    <t>SAN ANTONIO</t>
    <phoneticPr fontId="11" type="noConversion"/>
  </si>
  <si>
    <t>0143N</t>
    <phoneticPr fontId="11" type="noConversion"/>
  </si>
  <si>
    <t>HEUNG-A HAIPHONG</t>
    <phoneticPr fontId="11" type="noConversion"/>
  </si>
  <si>
    <t>0145N</t>
    <phoneticPr fontId="11" type="noConversion"/>
  </si>
  <si>
    <t>HEUNG-A JANICE</t>
    <phoneticPr fontId="11" type="noConversion"/>
  </si>
  <si>
    <t>0142N</t>
    <phoneticPr fontId="11" type="noConversion"/>
  </si>
  <si>
    <t>HEUNG-A(SCS)</t>
    <phoneticPr fontId="11" type="noConversion"/>
  </si>
  <si>
    <t>0144N</t>
    <phoneticPr fontId="11" type="noConversion"/>
  </si>
  <si>
    <t>BUSAN</t>
    <phoneticPr fontId="11" type="noConversion"/>
  </si>
  <si>
    <t>SOUTH KOREA</t>
    <phoneticPr fontId="11" type="noConversion"/>
  </si>
  <si>
    <t>761X</t>
    <phoneticPr fontId="11" type="noConversion"/>
  </si>
  <si>
    <t>GODSPEED</t>
    <phoneticPr fontId="11" type="noConversion"/>
  </si>
  <si>
    <t>757X</t>
    <phoneticPr fontId="11" type="noConversion"/>
  </si>
  <si>
    <t>753X</t>
    <phoneticPr fontId="11" type="noConversion"/>
  </si>
  <si>
    <t xml:space="preserve">GODSPEED </t>
    <phoneticPr fontId="11" type="noConversion"/>
  </si>
  <si>
    <t>749X</t>
    <phoneticPr fontId="11" type="noConversion"/>
  </si>
  <si>
    <t>YML(MD2)</t>
    <phoneticPr fontId="11" type="noConversion"/>
  </si>
  <si>
    <t>745X</t>
    <phoneticPr fontId="11" type="noConversion"/>
  </si>
  <si>
    <t>GOA</t>
    <phoneticPr fontId="11" type="noConversion"/>
  </si>
  <si>
    <t xml:space="preserve">GENOVA </t>
    <phoneticPr fontId="11" type="noConversion"/>
  </si>
  <si>
    <t>OOCL HONG KONG</t>
    <phoneticPr fontId="11" type="noConversion"/>
  </si>
  <si>
    <t>OOCL(AEU1)</t>
    <phoneticPr fontId="11" type="noConversion"/>
  </si>
  <si>
    <t>OOCL UNITED KINGDOM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</si>
  <si>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</si>
  <si>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</si>
  <si>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</si>
  <si>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</si>
  <si>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CALIDRIS</t>
    <phoneticPr fontId="11" type="noConversion"/>
  </si>
  <si>
    <t>022E</t>
    <phoneticPr fontId="11" type="noConversion"/>
  </si>
  <si>
    <t>ETA NY</t>
  </si>
  <si>
    <t>ETA LA</t>
  </si>
  <si>
    <t>CNTSN</t>
  </si>
  <si>
    <t>CHICAGO/LOS ANGELES /NY</t>
  </si>
  <si>
    <t>927E</t>
    <phoneticPr fontId="11" type="noConversion"/>
  </si>
  <si>
    <t>WIKING</t>
    <phoneticPr fontId="11" type="noConversion"/>
  </si>
  <si>
    <t>926E</t>
    <phoneticPr fontId="11" type="noConversion"/>
  </si>
  <si>
    <t>925E</t>
    <phoneticPr fontId="11" type="noConversion"/>
  </si>
  <si>
    <t>924E</t>
    <phoneticPr fontId="11" type="noConversion"/>
  </si>
  <si>
    <t>2021E</t>
    <phoneticPr fontId="11" type="noConversion"/>
  </si>
  <si>
    <t>COSOCO FOS</t>
    <phoneticPr fontId="11" type="noConversion"/>
  </si>
  <si>
    <t>2019E</t>
    <phoneticPr fontId="11" type="noConversion"/>
  </si>
  <si>
    <t>2017E</t>
    <phoneticPr fontId="11" type="noConversion"/>
  </si>
  <si>
    <r>
      <t>H</t>
    </r>
    <r>
      <rPr>
        <sz val="12"/>
        <rFont val="Arial Unicode MS"/>
        <family val="2"/>
        <charset val="134"/>
      </rPr>
      <t>SD</t>
    </r>
  </si>
  <si>
    <t>2015E</t>
    <phoneticPr fontId="11" type="noConversion"/>
  </si>
  <si>
    <t>RAHCA BHUM</t>
    <phoneticPr fontId="11" type="noConversion"/>
  </si>
  <si>
    <t>025S</t>
    <phoneticPr fontId="11" type="noConversion"/>
  </si>
  <si>
    <t>BEI JIANG</t>
  </si>
  <si>
    <t>EASLINE DALIAN</t>
  </si>
  <si>
    <t>CSCL YELLOW SEA</t>
  </si>
  <si>
    <t>037E</t>
  </si>
  <si>
    <t>041E</t>
  </si>
  <si>
    <t>229S</t>
  </si>
  <si>
    <t>COSCO HAMBURG</t>
  </si>
  <si>
    <t>S047</t>
  </si>
  <si>
    <t>WAN HAI 612</t>
  </si>
  <si>
    <t>166S</t>
  </si>
  <si>
    <t xml:space="preserve">OOCL AMERICA </t>
  </si>
  <si>
    <r>
      <t>B</t>
    </r>
    <r>
      <rPr>
        <b/>
        <sz val="12"/>
        <rFont val="Arial Unicode MS"/>
        <family val="2"/>
        <charset val="134"/>
      </rPr>
      <t>ANGKOK</t>
    </r>
  </si>
  <si>
    <r>
      <t>J</t>
    </r>
    <r>
      <rPr>
        <b/>
        <sz val="12"/>
        <rFont val="Arial Unicode MS"/>
        <family val="2"/>
        <charset val="134"/>
      </rPr>
      <t>AKARTA</t>
    </r>
  </si>
  <si>
    <t>RACHA BHUM</t>
  </si>
  <si>
    <t>LIOBA</t>
  </si>
  <si>
    <t>045S</t>
  </si>
  <si>
    <t>LYDIA</t>
  </si>
  <si>
    <t>141S</t>
  </si>
  <si>
    <t>HOCHIMING</t>
  </si>
  <si>
    <t>029S</t>
  </si>
  <si>
    <t>NORTH BRIDGE</t>
  </si>
  <si>
    <t>123S</t>
  </si>
  <si>
    <t>NAVIOS VERMILION</t>
  </si>
  <si>
    <t>FLORIDA BAY</t>
  </si>
  <si>
    <t>SINGAPRE</t>
  </si>
  <si>
    <t>MAERSK TAURUS</t>
  </si>
  <si>
    <t>MAERSK TAIKUNG</t>
  </si>
  <si>
    <r>
      <t>O</t>
    </r>
    <r>
      <rPr>
        <sz val="12"/>
        <rFont val="Arial Unicode MS"/>
        <family val="2"/>
        <charset val="134"/>
      </rPr>
      <t>OCL</t>
    </r>
  </si>
  <si>
    <t xml:space="preserve">0FL6BW1MA </t>
  </si>
  <si>
    <t xml:space="preserve">CMA CGM BOUGAINVILLE </t>
  </si>
  <si>
    <t xml:space="preserve">CMA CGM GEORG FORSTER </t>
  </si>
  <si>
    <t xml:space="preserve">VESSEL </t>
  </si>
  <si>
    <t>06/13/2020</t>
    <phoneticPr fontId="11" type="noConversion"/>
  </si>
  <si>
    <t>05/01/2020</t>
    <phoneticPr fontId="11" type="noConversion"/>
  </si>
  <si>
    <t>0FA6DW1MA</t>
    <phoneticPr fontId="11" type="noConversion"/>
  </si>
  <si>
    <t>COSCO SHIPPING UNIVERSE</t>
    <phoneticPr fontId="11" type="noConversion"/>
  </si>
  <si>
    <t>0FA6BW1MA</t>
  </si>
  <si>
    <t>COSCO SHIPPING SCORPIO</t>
    <phoneticPr fontId="11" type="noConversion"/>
  </si>
  <si>
    <t>0FA69W1MA</t>
  </si>
  <si>
    <t>COSCO SHIPPING VIRGO</t>
    <phoneticPr fontId="11" type="noConversion"/>
  </si>
  <si>
    <t>0FA67W1MA</t>
  </si>
  <si>
    <t xml:space="preserve">COSCO SHIPPING NEBULA </t>
    <phoneticPr fontId="11" type="noConversion"/>
  </si>
  <si>
    <t>0FA65W1MA</t>
  </si>
  <si>
    <t>COSCO SHIPPING SAGITTARIUS</t>
    <phoneticPr fontId="11" type="noConversion"/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</si>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</sst>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45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20" formatCode="yyyy/m/d;@"/>
    <numFmt numFmtId="221" formatCode="d/m/yyyy"/>
    <numFmt numFmtId="222" formatCode="mm/dd"/>
    <numFmt numFmtId="223" formatCode="&quot;¥&quot;#,##0.00_);[Red]\(&quot;¥&quot;#,##0.00\)"/>
  </numFmts>
  <fonts count="19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宋体"/>
      <family val="3"/>
      <charset val="134"/>
    </font>
    <font>
      <sz val="9"/>
      <color rgb="FF555555"/>
      <name val="Microsoft JhengHei"/>
      <family val="2"/>
      <charset val="136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9"/>
      <color rgb="FF44678C"/>
      <name val="Malgun Gothic"/>
      <family val="2"/>
      <charset val="129"/>
    </font>
    <font>
      <sz val="9"/>
      <color rgb="FF444444"/>
      <name val="Malgun Gothic"/>
      <family val="2"/>
      <charset val="129"/>
    </font>
    <font>
      <sz val="9"/>
      <name val="新細明體"/>
      <family val="1"/>
      <charset val="136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sz val="11"/>
      <color indexed="9"/>
      <name val="宋体"/>
      <family val="3"/>
      <charset val="134"/>
    </font>
    <font>
      <sz val="12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9"/>
      <name val="微软雅黑"/>
      <family val="2"/>
      <charset val="134"/>
    </font>
    <font>
      <sz val="18"/>
      <name val="宋体"/>
      <family val="3"/>
      <charset val="134"/>
    </font>
  </fonts>
  <fills count="9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3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5013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0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/>
    <xf numFmtId="188" fontId="13" fillId="0" borderId="0">
      <alignment vertical="center"/>
    </xf>
    <xf numFmtId="188" fontId="9" fillId="0" borderId="0">
      <alignment vertical="center"/>
    </xf>
    <xf numFmtId="188" fontId="51" fillId="0" borderId="0">
      <alignment vertical="center"/>
    </xf>
    <xf numFmtId="188" fontId="13" fillId="0" borderId="0"/>
    <xf numFmtId="188" fontId="51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2" fillId="21" borderId="0" applyNumberFormat="0" applyBorder="0" applyAlignment="0" applyProtection="0">
      <alignment vertical="center"/>
    </xf>
    <xf numFmtId="176" fontId="82" fillId="21" borderId="0" applyNumberFormat="0" applyBorder="0" applyAlignment="0" applyProtection="0">
      <alignment vertical="center"/>
    </xf>
    <xf numFmtId="176" fontId="82" fillId="5" borderId="0" applyNumberFormat="0" applyBorder="0" applyAlignment="0" applyProtection="0">
      <alignment vertical="center"/>
    </xf>
    <xf numFmtId="176" fontId="82" fillId="5" borderId="0" applyNumberFormat="0" applyBorder="0" applyAlignment="0" applyProtection="0">
      <alignment vertical="center"/>
    </xf>
    <xf numFmtId="176" fontId="82" fillId="12" borderId="0" applyNumberFormat="0" applyBorder="0" applyAlignment="0" applyProtection="0">
      <alignment vertical="center"/>
    </xf>
    <xf numFmtId="176" fontId="82" fillId="12" borderId="0" applyNumberFormat="0" applyBorder="0" applyAlignment="0" applyProtection="0">
      <alignment vertical="center"/>
    </xf>
    <xf numFmtId="176" fontId="82" fillId="22" borderId="0" applyNumberFormat="0" applyBorder="0" applyAlignment="0" applyProtection="0">
      <alignment vertical="center"/>
    </xf>
    <xf numFmtId="176" fontId="82" fillId="22" borderId="0" applyNumberFormat="0" applyBorder="0" applyAlignment="0" applyProtection="0">
      <alignment vertical="center"/>
    </xf>
    <xf numFmtId="176" fontId="82" fillId="23" borderId="0" applyNumberFormat="0" applyBorder="0" applyAlignment="0" applyProtection="0">
      <alignment vertical="center"/>
    </xf>
    <xf numFmtId="176" fontId="82" fillId="23" borderId="0" applyNumberFormat="0" applyBorder="0" applyAlignment="0" applyProtection="0">
      <alignment vertical="center"/>
    </xf>
    <xf numFmtId="176" fontId="82" fillId="24" borderId="0" applyNumberFormat="0" applyBorder="0" applyAlignment="0" applyProtection="0">
      <alignment vertical="center"/>
    </xf>
    <xf numFmtId="176" fontId="82" fillId="24" borderId="0" applyNumberFormat="0" applyBorder="0" applyAlignment="0" applyProtection="0">
      <alignment vertical="center"/>
    </xf>
    <xf numFmtId="176" fontId="83" fillId="25" borderId="36" applyNumberFormat="0" applyFont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5" fillId="0" borderId="38" applyNumberFormat="0" applyFill="0" applyAlignment="0" applyProtection="0">
      <alignment vertical="center"/>
    </xf>
    <xf numFmtId="176" fontId="86" fillId="0" borderId="39" applyNumberFormat="0" applyFill="0" applyAlignment="0" applyProtection="0">
      <alignment vertical="center"/>
    </xf>
    <xf numFmtId="176" fontId="86" fillId="0" borderId="39" applyNumberFormat="0" applyFill="0" applyAlignment="0" applyProtection="0">
      <alignment vertical="center"/>
    </xf>
    <xf numFmtId="176" fontId="86" fillId="0" borderId="0" applyNumberFormat="0" applyFill="0" applyBorder="0" applyAlignment="0" applyProtection="0">
      <alignment vertical="center"/>
    </xf>
    <xf numFmtId="176" fontId="86" fillId="0" borderId="0" applyNumberFormat="0" applyFill="0" applyBorder="0" applyAlignment="0" applyProtection="0">
      <alignment vertical="center"/>
    </xf>
    <xf numFmtId="176" fontId="87" fillId="0" borderId="0" applyNumberFormat="0" applyFill="0" applyBorder="0" applyAlignment="0" applyProtection="0">
      <alignment vertical="center"/>
    </xf>
    <xf numFmtId="176" fontId="87" fillId="0" borderId="0" applyNumberFormat="0" applyFill="0" applyBorder="0" applyAlignment="0" applyProtection="0">
      <alignment vertical="center"/>
    </xf>
    <xf numFmtId="176" fontId="88" fillId="4" borderId="0" applyNumberFormat="0" applyBorder="0" applyAlignment="0" applyProtection="0">
      <alignment vertical="center"/>
    </xf>
    <xf numFmtId="176" fontId="88" fillId="4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8" fillId="26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89" fillId="6" borderId="0" applyNumberFormat="0" applyBorder="0" applyAlignment="0" applyProtection="0">
      <alignment vertical="center"/>
    </xf>
    <xf numFmtId="176" fontId="89" fillId="6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89" fillId="27" borderId="0" applyNumberFormat="0" applyBorder="0" applyAlignment="0" applyProtection="0">
      <alignment vertical="center"/>
    </xf>
    <xf numFmtId="176" fontId="90" fillId="0" borderId="40" applyNumberFormat="0" applyFill="0" applyAlignment="0" applyProtection="0">
      <alignment vertical="center"/>
    </xf>
    <xf numFmtId="176" fontId="90" fillId="0" borderId="40" applyNumberFormat="0" applyFill="0" applyAlignment="0" applyProtection="0">
      <alignment vertical="center"/>
    </xf>
    <xf numFmtId="176" fontId="91" fillId="26" borderId="0" applyNumberFormat="0" applyBorder="0" applyAlignment="0" applyProtection="0">
      <alignment vertical="center"/>
    </xf>
    <xf numFmtId="176" fontId="92" fillId="0" borderId="40" applyNumberFormat="0" applyFill="0" applyAlignment="0" applyProtection="0">
      <alignment vertical="center"/>
    </xf>
    <xf numFmtId="176" fontId="93" fillId="10" borderId="41" applyNumberFormat="0" applyAlignment="0" applyProtection="0">
      <alignment vertical="center"/>
    </xf>
    <xf numFmtId="176" fontId="93" fillId="10" borderId="41" applyNumberFormat="0" applyAlignment="0" applyProtection="0">
      <alignment vertical="center"/>
    </xf>
    <xf numFmtId="176" fontId="94" fillId="28" borderId="41" applyNumberFormat="0" applyAlignment="0" applyProtection="0">
      <alignment vertical="center"/>
    </xf>
    <xf numFmtId="176" fontId="94" fillId="28" borderId="41" applyNumberFormat="0" applyAlignment="0" applyProtection="0">
      <alignment vertical="center"/>
    </xf>
    <xf numFmtId="176" fontId="94" fillId="28" borderId="41" applyNumberFormat="0" applyAlignment="0" applyProtection="0">
      <alignment vertical="center"/>
    </xf>
    <xf numFmtId="176" fontId="94" fillId="28" borderId="41" applyNumberFormat="0" applyAlignment="0" applyProtection="0">
      <alignment vertical="center"/>
    </xf>
    <xf numFmtId="176" fontId="94" fillId="28" borderId="41" applyNumberFormat="0" applyAlignment="0" applyProtection="0">
      <alignment vertical="center"/>
    </xf>
    <xf numFmtId="176" fontId="94" fillId="28" borderId="41" applyNumberFormat="0" applyAlignment="0" applyProtection="0">
      <alignment vertical="center"/>
    </xf>
    <xf numFmtId="176" fontId="94" fillId="28" borderId="41" applyNumberFormat="0" applyAlignment="0" applyProtection="0">
      <alignment vertical="center"/>
    </xf>
    <xf numFmtId="176" fontId="95" fillId="29" borderId="42" applyNumberFormat="0" applyAlignment="0" applyProtection="0">
      <alignment vertical="center"/>
    </xf>
    <xf numFmtId="176" fontId="95" fillId="29" borderId="42" applyNumberFormat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43" applyNumberFormat="0" applyFill="0" applyAlignment="0" applyProtection="0">
      <alignment vertical="center"/>
    </xf>
    <xf numFmtId="176" fontId="99" fillId="0" borderId="43" applyNumberFormat="0" applyFill="0" applyAlignment="0" applyProtection="0">
      <alignment vertical="center"/>
    </xf>
    <xf numFmtId="176" fontId="82" fillId="30" borderId="0" applyNumberFormat="0" applyBorder="0" applyAlignment="0" applyProtection="0">
      <alignment vertical="center"/>
    </xf>
    <xf numFmtId="176" fontId="82" fillId="30" borderId="0" applyNumberFormat="0" applyBorder="0" applyAlignment="0" applyProtection="0">
      <alignment vertical="center"/>
    </xf>
    <xf numFmtId="176" fontId="82" fillId="31" borderId="0" applyNumberFormat="0" applyBorder="0" applyAlignment="0" applyProtection="0">
      <alignment vertical="center"/>
    </xf>
    <xf numFmtId="176" fontId="82" fillId="31" borderId="0" applyNumberFormat="0" applyBorder="0" applyAlignment="0" applyProtection="0">
      <alignment vertical="center"/>
    </xf>
    <xf numFmtId="176" fontId="82" fillId="32" borderId="0" applyNumberFormat="0" applyBorder="0" applyAlignment="0" applyProtection="0">
      <alignment vertical="center"/>
    </xf>
    <xf numFmtId="176" fontId="82" fillId="32" borderId="0" applyNumberFormat="0" applyBorder="0" applyAlignment="0" applyProtection="0">
      <alignment vertical="center"/>
    </xf>
    <xf numFmtId="176" fontId="82" fillId="22" borderId="0" applyNumberFormat="0" applyBorder="0" applyAlignment="0" applyProtection="0">
      <alignment vertical="center"/>
    </xf>
    <xf numFmtId="176" fontId="82" fillId="22" borderId="0" applyNumberFormat="0" applyBorder="0" applyAlignment="0" applyProtection="0">
      <alignment vertical="center"/>
    </xf>
    <xf numFmtId="176" fontId="82" fillId="23" borderId="0" applyNumberFormat="0" applyBorder="0" applyAlignment="0" applyProtection="0">
      <alignment vertical="center"/>
    </xf>
    <xf numFmtId="176" fontId="82" fillId="23" borderId="0" applyNumberFormat="0" applyBorder="0" applyAlignment="0" applyProtection="0">
      <alignment vertical="center"/>
    </xf>
    <xf numFmtId="176" fontId="82" fillId="33" borderId="0" applyNumberFormat="0" applyBorder="0" applyAlignment="0" applyProtection="0">
      <alignment vertical="center"/>
    </xf>
    <xf numFmtId="176" fontId="82" fillId="33" borderId="0" applyNumberFormat="0" applyBorder="0" applyAlignment="0" applyProtection="0">
      <alignment vertical="center"/>
    </xf>
    <xf numFmtId="176" fontId="100" fillId="13" borderId="0" applyNumberFormat="0" applyBorder="0" applyAlignment="0" applyProtection="0">
      <alignment vertical="center"/>
    </xf>
    <xf numFmtId="176" fontId="100" fillId="13" borderId="0" applyNumberFormat="0" applyBorder="0" applyAlignment="0" applyProtection="0">
      <alignment vertical="center"/>
    </xf>
    <xf numFmtId="176" fontId="101" fillId="10" borderId="44" applyNumberFormat="0" applyAlignment="0" applyProtection="0">
      <alignment vertical="center"/>
    </xf>
    <xf numFmtId="176" fontId="101" fillId="10" borderId="44" applyNumberFormat="0" applyAlignment="0" applyProtection="0">
      <alignment vertical="center"/>
    </xf>
    <xf numFmtId="176" fontId="102" fillId="3" borderId="41" applyNumberFormat="0" applyAlignment="0" applyProtection="0">
      <alignment vertical="center"/>
    </xf>
    <xf numFmtId="176" fontId="102" fillId="3" borderId="41" applyNumberFormat="0" applyAlignment="0" applyProtection="0">
      <alignment vertical="center"/>
    </xf>
    <xf numFmtId="176" fontId="103" fillId="28" borderId="44" applyNumberFormat="0" applyAlignment="0" applyProtection="0">
      <alignment vertical="center"/>
    </xf>
    <xf numFmtId="176" fontId="103" fillId="28" borderId="44" applyNumberFormat="0" applyAlignment="0" applyProtection="0">
      <alignment vertical="center"/>
    </xf>
    <xf numFmtId="176" fontId="103" fillId="28" borderId="44" applyNumberFormat="0" applyAlignment="0" applyProtection="0">
      <alignment vertical="center"/>
    </xf>
    <xf numFmtId="176" fontId="103" fillId="28" borderId="44" applyNumberFormat="0" applyAlignment="0" applyProtection="0">
      <alignment vertical="center"/>
    </xf>
    <xf numFmtId="176" fontId="103" fillId="28" borderId="44" applyNumberFormat="0" applyAlignment="0" applyProtection="0">
      <alignment vertical="center"/>
    </xf>
    <xf numFmtId="176" fontId="103" fillId="28" borderId="44" applyNumberFormat="0" applyAlignment="0" applyProtection="0">
      <alignment vertical="center"/>
    </xf>
    <xf numFmtId="176" fontId="103" fillId="28" borderId="44" applyNumberFormat="0" applyAlignment="0" applyProtection="0">
      <alignment vertical="center"/>
    </xf>
    <xf numFmtId="176" fontId="104" fillId="34" borderId="41" applyNumberFormat="0" applyAlignment="0" applyProtection="0">
      <alignment vertical="center"/>
    </xf>
    <xf numFmtId="176" fontId="104" fillId="34" borderId="41" applyNumberFormat="0" applyAlignment="0" applyProtection="0">
      <alignment vertical="center"/>
    </xf>
    <xf numFmtId="176" fontId="104" fillId="34" borderId="41" applyNumberFormat="0" applyAlignment="0" applyProtection="0">
      <alignment vertical="center"/>
    </xf>
    <xf numFmtId="176" fontId="104" fillId="34" borderId="41" applyNumberFormat="0" applyAlignment="0" applyProtection="0">
      <alignment vertical="center"/>
    </xf>
    <xf numFmtId="176" fontId="104" fillId="34" borderId="41" applyNumberFormat="0" applyAlignment="0" applyProtection="0">
      <alignment vertical="center"/>
    </xf>
    <xf numFmtId="176" fontId="104" fillId="34" borderId="41" applyNumberFormat="0" applyAlignment="0" applyProtection="0">
      <alignment vertical="center"/>
    </xf>
    <xf numFmtId="176" fontId="104" fillId="34" borderId="41" applyNumberFormat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13" fillId="7" borderId="3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1" fillId="0" borderId="0"/>
    <xf numFmtId="0" fontId="13" fillId="0" borderId="0"/>
    <xf numFmtId="0" fontId="8" fillId="0" borderId="0"/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183" fontId="82" fillId="58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183" fontId="82" fillId="49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183" fontId="82" fillId="50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183" fontId="82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183" fontId="82" fillId="68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183" fontId="82" fillId="69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183" fontId="82" fillId="70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183" fontId="82" fillId="59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0" fontId="82" fillId="60" borderId="0" applyNumberFormat="0" applyBorder="0" applyAlignment="0" applyProtection="0">
      <alignment vertical="center"/>
    </xf>
    <xf numFmtId="183" fontId="82" fillId="60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0" fontId="82" fillId="71" borderId="0" applyNumberFormat="0" applyBorder="0" applyAlignment="0" applyProtection="0">
      <alignment vertical="center"/>
    </xf>
    <xf numFmtId="0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0" fontId="82" fillId="71" borderId="0" applyNumberFormat="0" applyBorder="0" applyAlignment="0" applyProtection="0">
      <alignment vertical="center"/>
    </xf>
    <xf numFmtId="0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0" fontId="82" fillId="71" borderId="0" applyNumberFormat="0" applyBorder="0" applyAlignment="0" applyProtection="0">
      <alignment vertical="center"/>
    </xf>
    <xf numFmtId="0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0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0" fontId="82" fillId="71" borderId="0" applyNumberFormat="0" applyBorder="0" applyAlignment="0" applyProtection="0">
      <alignment vertical="center"/>
    </xf>
    <xf numFmtId="0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0" fontId="82" fillId="71" borderId="0" applyNumberFormat="0" applyBorder="0" applyAlignment="0" applyProtection="0">
      <alignment vertical="center"/>
    </xf>
    <xf numFmtId="0" fontId="82" fillId="71" borderId="0" applyNumberFormat="0" applyBorder="0" applyAlignment="0" applyProtection="0">
      <alignment vertical="center"/>
    </xf>
    <xf numFmtId="183" fontId="82" fillId="71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183" fontId="88" fillId="26" borderId="0" applyNumberFormat="0" applyBorder="0" applyAlignment="0" applyProtection="0">
      <alignment vertical="center"/>
    </xf>
    <xf numFmtId="209" fontId="127" fillId="0" borderId="0" applyFill="0" applyBorder="0" applyAlignment="0"/>
    <xf numFmtId="209" fontId="127" fillId="0" borderId="0" applyFill="0" applyBorder="0" applyAlignment="0"/>
    <xf numFmtId="183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0" fontId="93" fillId="28" borderId="83" applyNumberFormat="0" applyAlignment="0" applyProtection="0">
      <alignment vertical="center"/>
    </xf>
    <xf numFmtId="0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0" fontId="93" fillId="28" borderId="83" applyNumberFormat="0" applyAlignment="0" applyProtection="0">
      <alignment vertical="center"/>
    </xf>
    <xf numFmtId="0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0" fontId="93" fillId="28" borderId="83" applyNumberFormat="0" applyAlignment="0" applyProtection="0">
      <alignment vertical="center"/>
    </xf>
    <xf numFmtId="0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0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0" fontId="93" fillId="28" borderId="83" applyNumberFormat="0" applyAlignment="0" applyProtection="0">
      <alignment vertical="center"/>
    </xf>
    <xf numFmtId="0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0" fontId="93" fillId="28" borderId="83" applyNumberFormat="0" applyAlignment="0" applyProtection="0">
      <alignment vertical="center"/>
    </xf>
    <xf numFmtId="0" fontId="93" fillId="28" borderId="83" applyNumberFormat="0" applyAlignment="0" applyProtection="0">
      <alignment vertical="center"/>
    </xf>
    <xf numFmtId="183" fontId="93" fillId="28" borderId="83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0" fontId="95" fillId="72" borderId="42" applyNumberFormat="0" applyAlignment="0" applyProtection="0">
      <alignment vertical="center"/>
    </xf>
    <xf numFmtId="0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0" fontId="95" fillId="72" borderId="42" applyNumberFormat="0" applyAlignment="0" applyProtection="0">
      <alignment vertical="center"/>
    </xf>
    <xf numFmtId="0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0" fontId="95" fillId="72" borderId="42" applyNumberFormat="0" applyAlignment="0" applyProtection="0">
      <alignment vertical="center"/>
    </xf>
    <xf numFmtId="0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0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0" fontId="95" fillId="72" borderId="42" applyNumberFormat="0" applyAlignment="0" applyProtection="0">
      <alignment vertical="center"/>
    </xf>
    <xf numFmtId="0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0" fontId="95" fillId="72" borderId="42" applyNumberFormat="0" applyAlignment="0" applyProtection="0">
      <alignment vertical="center"/>
    </xf>
    <xf numFmtId="0" fontId="95" fillId="72" borderId="42" applyNumberFormat="0" applyAlignment="0" applyProtection="0">
      <alignment vertical="center"/>
    </xf>
    <xf numFmtId="183" fontId="95" fillId="72" borderId="42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8" fillId="0" borderId="0" applyFont="0" applyFill="0" applyBorder="0" applyAlignment="0" applyProtection="0"/>
    <xf numFmtId="3" fontId="128" fillId="0" borderId="0" applyFont="0" applyFill="0" applyBorder="0" applyAlignment="0" applyProtection="0"/>
    <xf numFmtId="210" fontId="128" fillId="0" borderId="0" applyFont="0" applyFill="0" applyBorder="0" applyAlignment="0" applyProtection="0"/>
    <xf numFmtId="210" fontId="128" fillId="0" borderId="0" applyFont="0" applyFill="0" applyBorder="0" applyAlignment="0" applyProtection="0"/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211" fontId="128" fillId="0" borderId="0">
      <protection locked="0"/>
    </xf>
    <xf numFmtId="211" fontId="128" fillId="0" borderId="0">
      <protection locked="0"/>
    </xf>
    <xf numFmtId="183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183" fontId="89" fillId="27" borderId="0" applyNumberFormat="0" applyBorder="0" applyAlignment="0" applyProtection="0">
      <alignment vertical="center"/>
    </xf>
    <xf numFmtId="38" fontId="129" fillId="10" borderId="0" applyNumberFormat="0" applyBorder="0" applyAlignment="0" applyProtection="0"/>
    <xf numFmtId="38" fontId="129" fillId="10" borderId="0" applyNumberFormat="0" applyBorder="0" applyAlignment="0" applyProtection="0"/>
    <xf numFmtId="183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183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83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183" fontId="84" fillId="0" borderId="37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183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83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183" fontId="85" fillId="0" borderId="38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0" fontId="86" fillId="0" borderId="39" applyNumberFormat="0" applyFill="0" applyAlignment="0" applyProtection="0">
      <alignment vertical="center"/>
    </xf>
    <xf numFmtId="0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0" fontId="86" fillId="0" borderId="39" applyNumberFormat="0" applyFill="0" applyAlignment="0" applyProtection="0">
      <alignment vertical="center"/>
    </xf>
    <xf numFmtId="0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0" fontId="86" fillId="0" borderId="39" applyNumberFormat="0" applyFill="0" applyAlignment="0" applyProtection="0">
      <alignment vertical="center"/>
    </xf>
    <xf numFmtId="0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0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0" fontId="86" fillId="0" borderId="39" applyNumberFormat="0" applyFill="0" applyAlignment="0" applyProtection="0">
      <alignment vertical="center"/>
    </xf>
    <xf numFmtId="0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0" fontId="86" fillId="0" borderId="39" applyNumberFormat="0" applyFill="0" applyAlignment="0" applyProtection="0">
      <alignment vertical="center"/>
    </xf>
    <xf numFmtId="0" fontId="86" fillId="0" borderId="39" applyNumberFormat="0" applyFill="0" applyAlignment="0" applyProtection="0">
      <alignment vertical="center"/>
    </xf>
    <xf numFmtId="183" fontId="86" fillId="0" borderId="39" applyNumberFormat="0" applyFill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212" fontId="128" fillId="0" borderId="0">
      <protection locked="0"/>
    </xf>
    <xf numFmtId="212" fontId="128" fillId="0" borderId="0">
      <protection locked="0"/>
    </xf>
    <xf numFmtId="212" fontId="128" fillId="0" borderId="0">
      <protection locked="0"/>
    </xf>
    <xf numFmtId="212" fontId="128" fillId="0" borderId="0">
      <protection locked="0"/>
    </xf>
    <xf numFmtId="212" fontId="128" fillId="0" borderId="0">
      <protection locked="0"/>
    </xf>
    <xf numFmtId="212" fontId="128" fillId="0" borderId="0"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center"/>
    </xf>
    <xf numFmtId="183" fontId="133" fillId="0" borderId="0" applyNumberFormat="0" applyFill="0" applyBorder="0" applyAlignment="0" applyProtection="0">
      <alignment vertical="center"/>
    </xf>
    <xf numFmtId="183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183" fontId="133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0" fontId="129" fillId="7" borderId="49" applyNumberFormat="0" applyBorder="0" applyAlignment="0" applyProtection="0"/>
    <xf numFmtId="10" fontId="129" fillId="7" borderId="49" applyNumberFormat="0" applyBorder="0" applyAlignment="0" applyProtection="0"/>
    <xf numFmtId="0" fontId="135" fillId="34" borderId="83" applyNumberFormat="0" applyAlignment="0" applyProtection="0"/>
    <xf numFmtId="0" fontId="135" fillId="34" borderId="83" applyNumberFormat="0" applyAlignment="0" applyProtection="0"/>
    <xf numFmtId="0" fontId="135" fillId="34" borderId="83" applyNumberFormat="0" applyAlignment="0" applyProtection="0"/>
    <xf numFmtId="0" fontId="135" fillId="34" borderId="83" applyNumberFormat="0" applyAlignment="0" applyProtection="0"/>
    <xf numFmtId="0" fontId="135" fillId="34" borderId="83" applyNumberFormat="0" applyAlignment="0" applyProtection="0"/>
    <xf numFmtId="0" fontId="135" fillId="34" borderId="83" applyNumberFormat="0" applyAlignment="0" applyProtection="0"/>
    <xf numFmtId="0" fontId="135" fillId="34" borderId="83" applyNumberFormat="0" applyAlignment="0" applyProtection="0"/>
    <xf numFmtId="0" fontId="135" fillId="34" borderId="83" applyNumberFormat="0" applyAlignment="0" applyProtection="0"/>
    <xf numFmtId="183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0" fontId="102" fillId="34" borderId="83" applyNumberFormat="0" applyAlignment="0" applyProtection="0">
      <alignment vertical="center"/>
    </xf>
    <xf numFmtId="183" fontId="102" fillId="34" borderId="83" applyNumberFormat="0" applyAlignment="0" applyProtection="0">
      <alignment vertical="center"/>
    </xf>
    <xf numFmtId="0" fontId="135" fillId="34" borderId="83" applyNumberFormat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0" fontId="99" fillId="0" borderId="43" applyNumberFormat="0" applyFill="0" applyAlignment="0" applyProtection="0">
      <alignment vertical="center"/>
    </xf>
    <xf numFmtId="0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0" fontId="99" fillId="0" borderId="43" applyNumberFormat="0" applyFill="0" applyAlignment="0" applyProtection="0">
      <alignment vertical="center"/>
    </xf>
    <xf numFmtId="0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0" fontId="99" fillId="0" borderId="43" applyNumberFormat="0" applyFill="0" applyAlignment="0" applyProtection="0">
      <alignment vertical="center"/>
    </xf>
    <xf numFmtId="0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0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0" fontId="99" fillId="0" borderId="43" applyNumberFormat="0" applyFill="0" applyAlignment="0" applyProtection="0">
      <alignment vertical="center"/>
    </xf>
    <xf numFmtId="0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0" fontId="99" fillId="0" borderId="43" applyNumberFormat="0" applyFill="0" applyAlignment="0" applyProtection="0">
      <alignment vertical="center"/>
    </xf>
    <xf numFmtId="0" fontId="99" fillId="0" borderId="43" applyNumberFormat="0" applyFill="0" applyAlignment="0" applyProtection="0">
      <alignment vertical="center"/>
    </xf>
    <xf numFmtId="183" fontId="99" fillId="0" borderId="43" applyNumberFormat="0" applyFill="0" applyAlignment="0" applyProtection="0">
      <alignment vertical="center"/>
    </xf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215" fontId="139" fillId="0" borderId="0"/>
    <xf numFmtId="215" fontId="139" fillId="0" borderId="0"/>
    <xf numFmtId="183" fontId="140" fillId="0" borderId="0"/>
    <xf numFmtId="183" fontId="140" fillId="0" borderId="0"/>
    <xf numFmtId="0" fontId="140" fillId="0" borderId="0"/>
    <xf numFmtId="183" fontId="140" fillId="0" borderId="0"/>
    <xf numFmtId="0" fontId="140" fillId="0" borderId="0"/>
    <xf numFmtId="183" fontId="140" fillId="0" borderId="0"/>
    <xf numFmtId="183" fontId="140" fillId="0" borderId="0"/>
    <xf numFmtId="0" fontId="140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9" fillId="0" borderId="0">
      <alignment vertical="center"/>
    </xf>
    <xf numFmtId="183" fontId="129" fillId="0" borderId="0">
      <alignment vertical="center"/>
    </xf>
    <xf numFmtId="183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183" fontId="129" fillId="0" borderId="0">
      <alignment vertical="center"/>
    </xf>
    <xf numFmtId="183" fontId="129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9" fillId="0" borderId="0">
      <alignment vertical="center"/>
    </xf>
    <xf numFmtId="183" fontId="129" fillId="0" borderId="0">
      <alignment vertical="center"/>
    </xf>
    <xf numFmtId="183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183" fontId="129" fillId="0" borderId="0">
      <alignment vertical="center"/>
    </xf>
    <xf numFmtId="183" fontId="129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41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2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0" fontId="7" fillId="25" borderId="84" applyNumberFormat="0" applyFont="0" applyAlignment="0" applyProtection="0">
      <alignment vertical="center"/>
    </xf>
    <xf numFmtId="183" fontId="7" fillId="25" borderId="84" applyNumberFormat="0" applyFon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0" fontId="101" fillId="28" borderId="85" applyNumberFormat="0" applyAlignment="0" applyProtection="0">
      <alignment vertical="center"/>
    </xf>
    <xf numFmtId="0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0" fontId="101" fillId="28" borderId="85" applyNumberFormat="0" applyAlignment="0" applyProtection="0">
      <alignment vertical="center"/>
    </xf>
    <xf numFmtId="0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0" fontId="101" fillId="28" borderId="85" applyNumberFormat="0" applyAlignment="0" applyProtection="0">
      <alignment vertical="center"/>
    </xf>
    <xf numFmtId="0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0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0" fontId="101" fillId="28" borderId="85" applyNumberFormat="0" applyAlignment="0" applyProtection="0">
      <alignment vertical="center"/>
    </xf>
    <xf numFmtId="0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0" fontId="101" fillId="28" borderId="85" applyNumberFormat="0" applyAlignment="0" applyProtection="0">
      <alignment vertical="center"/>
    </xf>
    <xf numFmtId="0" fontId="101" fillId="28" borderId="85" applyNumberFormat="0" applyAlignment="0" applyProtection="0">
      <alignment vertical="center"/>
    </xf>
    <xf numFmtId="183" fontId="101" fillId="28" borderId="85" applyNumberFormat="0" applyAlignment="0" applyProtection="0">
      <alignment vertical="center"/>
    </xf>
    <xf numFmtId="10" fontId="128" fillId="0" borderId="0" applyFont="0" applyFill="0" applyBorder="0" applyAlignment="0" applyProtection="0"/>
    <xf numFmtId="10" fontId="128" fillId="0" borderId="0" applyFont="0" applyFill="0" applyBorder="0" applyAlignment="0" applyProtection="0"/>
    <xf numFmtId="0" fontId="143" fillId="16" borderId="0">
      <alignment horizontal="center" vertical="center"/>
    </xf>
    <xf numFmtId="0" fontId="144" fillId="16" borderId="0">
      <alignment horizontal="left" vertical="center"/>
    </xf>
    <xf numFmtId="0" fontId="23" fillId="0" borderId="0"/>
    <xf numFmtId="0" fontId="145" fillId="74" borderId="86">
      <alignment horizont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0" fontId="92" fillId="0" borderId="87" applyNumberFormat="0" applyFill="0" applyAlignment="0" applyProtection="0">
      <alignment vertical="center"/>
    </xf>
    <xf numFmtId="0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0" fontId="92" fillId="0" borderId="87" applyNumberFormat="0" applyFill="0" applyAlignment="0" applyProtection="0">
      <alignment vertical="center"/>
    </xf>
    <xf numFmtId="0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0" fontId="92" fillId="0" borderId="87" applyNumberFormat="0" applyFill="0" applyAlignment="0" applyProtection="0">
      <alignment vertical="center"/>
    </xf>
    <xf numFmtId="0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212" fontId="128" fillId="0" borderId="88">
      <protection locked="0"/>
    </xf>
    <xf numFmtId="212" fontId="128" fillId="0" borderId="88">
      <protection locked="0"/>
    </xf>
    <xf numFmtId="183" fontId="92" fillId="0" borderId="87" applyNumberFormat="0" applyFill="0" applyAlignment="0" applyProtection="0">
      <alignment vertical="center"/>
    </xf>
    <xf numFmtId="0" fontId="92" fillId="0" borderId="87" applyNumberFormat="0" applyFill="0" applyAlignment="0" applyProtection="0">
      <alignment vertical="center"/>
    </xf>
    <xf numFmtId="0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0" fontId="92" fillId="0" borderId="87" applyNumberFormat="0" applyFill="0" applyAlignment="0" applyProtection="0">
      <alignment vertical="center"/>
    </xf>
    <xf numFmtId="0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0" fontId="92" fillId="0" borderId="87" applyNumberFormat="0" applyFill="0" applyAlignment="0" applyProtection="0">
      <alignment vertical="center"/>
    </xf>
    <xf numFmtId="0" fontId="92" fillId="0" borderId="87" applyNumberFormat="0" applyFill="0" applyAlignment="0" applyProtection="0">
      <alignment vertical="center"/>
    </xf>
    <xf numFmtId="183" fontId="92" fillId="0" borderId="87" applyNumberFormat="0" applyFill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146" fillId="0" borderId="0" applyNumberFormat="0" applyProtection="0">
      <alignment horizontal="left"/>
    </xf>
    <xf numFmtId="0" fontId="147" fillId="0" borderId="0" applyNumberFormat="0" applyProtection="0">
      <alignment horizontal="right"/>
    </xf>
    <xf numFmtId="0" fontId="148" fillId="0" borderId="89" applyNumberFormat="0" applyFill="0" applyAlignment="0" applyProtection="0">
      <alignment vertical="center"/>
    </xf>
    <xf numFmtId="216" fontId="47" fillId="0" borderId="90" applyFill="0" applyProtection="0">
      <alignment horizontal="center" vertical="center"/>
    </xf>
    <xf numFmtId="0" fontId="148" fillId="0" borderId="0" applyNumberFormat="0" applyFill="0" applyBorder="0" applyAlignment="0" applyProtection="0">
      <alignment vertical="center"/>
    </xf>
    <xf numFmtId="217" fontId="147" fillId="0" borderId="91" applyFill="0" applyProtection="0">
      <alignment horizontal="right" vertical="center" indent="1"/>
    </xf>
    <xf numFmtId="0" fontId="149" fillId="0" borderId="0" applyNumberFormat="0" applyFill="0" applyBorder="0" applyAlignment="0" applyProtection="0">
      <alignment vertical="center"/>
    </xf>
    <xf numFmtId="0" fontId="150" fillId="0" borderId="0" applyProtection="0">
      <alignment horizontal="left"/>
    </xf>
    <xf numFmtId="0" fontId="151" fillId="75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2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3" fillId="0" borderId="0" applyNumberFormat="0" applyFill="0" applyBorder="0" applyAlignment="0" applyProtection="0">
      <alignment vertical="top"/>
      <protection locked="0"/>
    </xf>
    <xf numFmtId="183" fontId="153" fillId="0" borderId="0" applyNumberFormat="0" applyFill="0" applyBorder="0" applyAlignment="0" applyProtection="0">
      <alignment vertical="top"/>
      <protection locked="0"/>
    </xf>
    <xf numFmtId="183" fontId="153" fillId="0" borderId="0" applyNumberFormat="0" applyFill="0" applyBorder="0" applyAlignment="0" applyProtection="0">
      <alignment vertical="top"/>
      <protection locked="0"/>
    </xf>
    <xf numFmtId="183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83" fontId="154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5" fillId="76" borderId="0" applyNumberFormat="0" applyBorder="0" applyAlignment="0" applyProtection="0">
      <alignment vertical="center"/>
    </xf>
    <xf numFmtId="0" fontId="156" fillId="40" borderId="0" applyNumberFormat="0" applyBorder="0" applyAlignment="0" applyProtection="0">
      <alignment vertical="center"/>
    </xf>
    <xf numFmtId="0" fontId="156" fillId="40" borderId="0" applyNumberFormat="0" applyBorder="0" applyAlignment="0" applyProtection="0">
      <alignment vertical="center"/>
    </xf>
    <xf numFmtId="0" fontId="156" fillId="40" borderId="0" applyNumberFormat="0" applyBorder="0" applyAlignment="0" applyProtection="0">
      <alignment vertical="center"/>
    </xf>
    <xf numFmtId="218" fontId="129" fillId="0" borderId="0" applyFont="0" applyFill="0" applyBorder="0" applyAlignment="0" applyProtection="0"/>
    <xf numFmtId="218" fontId="129" fillId="0" borderId="0" applyFont="0" applyFill="0" applyBorder="0" applyAlignment="0" applyProtection="0"/>
    <xf numFmtId="218" fontId="129" fillId="0" borderId="0" applyFont="0" applyFill="0" applyBorder="0" applyAlignment="0" applyProtection="0"/>
    <xf numFmtId="218" fontId="129" fillId="0" borderId="0" applyFont="0" applyFill="0" applyBorder="0" applyAlignment="0" applyProtection="0"/>
    <xf numFmtId="0" fontId="157" fillId="77" borderId="92" applyNumberFormat="0" applyAlignment="0" applyProtection="0">
      <alignment vertical="center"/>
    </xf>
    <xf numFmtId="0" fontId="158" fillId="78" borderId="83" applyNumberFormat="0" applyAlignment="0" applyProtection="0">
      <alignment vertical="center"/>
    </xf>
    <xf numFmtId="0" fontId="158" fillId="78" borderId="83" applyNumberFormat="0" applyAlignment="0" applyProtection="0">
      <alignment vertical="center"/>
    </xf>
    <xf numFmtId="0" fontId="159" fillId="79" borderId="93" applyNumberFormat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94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4" fillId="0" borderId="95">
      <alignment vertical="top" wrapText="1"/>
    </xf>
    <xf numFmtId="0" fontId="164" fillId="0" borderId="95">
      <alignment vertical="top" wrapText="1"/>
    </xf>
    <xf numFmtId="0" fontId="164" fillId="0" borderId="95">
      <alignment vertical="top" wrapText="1"/>
    </xf>
    <xf numFmtId="0" fontId="164" fillId="0" borderId="95">
      <alignment vertical="top" wrapText="1"/>
    </xf>
    <xf numFmtId="0" fontId="165" fillId="80" borderId="0" applyNumberFormat="0" applyBorder="0" applyAlignment="0" applyProtection="0">
      <alignment vertical="center"/>
    </xf>
    <xf numFmtId="0" fontId="166" fillId="77" borderId="96" applyNumberFormat="0" applyAlignment="0" applyProtection="0">
      <alignment vertical="center"/>
    </xf>
    <xf numFmtId="0" fontId="167" fillId="81" borderId="92" applyNumberFormat="0" applyAlignment="0" applyProtection="0">
      <alignment vertical="center"/>
    </xf>
    <xf numFmtId="0" fontId="168" fillId="0" borderId="0" applyFill="0" applyBorder="0" applyProtection="0">
      <alignment horizontal="right" vertical="top"/>
    </xf>
    <xf numFmtId="0" fontId="168" fillId="0" borderId="0" applyNumberFormat="0" applyFill="0" applyBorder="0" applyProtection="0">
      <alignment vertical="top"/>
    </xf>
    <xf numFmtId="0" fontId="169" fillId="78" borderId="85" applyNumberFormat="0" applyAlignment="0" applyProtection="0">
      <alignment vertical="center"/>
    </xf>
    <xf numFmtId="0" fontId="169" fillId="78" borderId="85" applyNumberFormat="0" applyAlignment="0" applyProtection="0">
      <alignment vertical="center"/>
    </xf>
    <xf numFmtId="0" fontId="170" fillId="73" borderId="83" applyNumberFormat="0" applyAlignment="0" applyProtection="0">
      <alignment vertical="center"/>
    </xf>
    <xf numFmtId="0" fontId="170" fillId="73" borderId="83" applyNumberFormat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2" fillId="82" borderId="0" applyNumberFormat="0" applyBorder="0" applyAlignment="0" applyProtection="0">
      <alignment vertical="center"/>
    </xf>
    <xf numFmtId="0" fontId="172" fillId="82" borderId="0" applyNumberFormat="0" applyBorder="0" applyAlignment="0" applyProtection="0">
      <alignment vertical="center"/>
    </xf>
    <xf numFmtId="0" fontId="172" fillId="83" borderId="0" applyNumberFormat="0" applyBorder="0" applyAlignment="0" applyProtection="0">
      <alignment vertical="center"/>
    </xf>
    <xf numFmtId="0" fontId="172" fillId="83" borderId="0" applyNumberFormat="0" applyBorder="0" applyAlignment="0" applyProtection="0">
      <alignment vertical="center"/>
    </xf>
    <xf numFmtId="0" fontId="172" fillId="84" borderId="0" applyNumberFormat="0" applyBorder="0" applyAlignment="0" applyProtection="0">
      <alignment vertical="center"/>
    </xf>
    <xf numFmtId="0" fontId="172" fillId="84" borderId="0" applyNumberFormat="0" applyBorder="0" applyAlignment="0" applyProtection="0">
      <alignment vertical="center"/>
    </xf>
    <xf numFmtId="0" fontId="172" fillId="85" borderId="0" applyNumberFormat="0" applyBorder="0" applyAlignment="0" applyProtection="0">
      <alignment vertical="center"/>
    </xf>
    <xf numFmtId="0" fontId="172" fillId="85" borderId="0" applyNumberFormat="0" applyBorder="0" applyAlignment="0" applyProtection="0">
      <alignment vertical="center"/>
    </xf>
    <xf numFmtId="0" fontId="172" fillId="86" borderId="0" applyNumberFormat="0" applyBorder="0" applyAlignment="0" applyProtection="0">
      <alignment vertical="center"/>
    </xf>
    <xf numFmtId="0" fontId="172" fillId="86" borderId="0" applyNumberFormat="0" applyBorder="0" applyAlignment="0" applyProtection="0">
      <alignment vertical="center"/>
    </xf>
    <xf numFmtId="0" fontId="172" fillId="87" borderId="0" applyNumberFormat="0" applyBorder="0" applyAlignment="0" applyProtection="0">
      <alignment vertical="center"/>
    </xf>
    <xf numFmtId="0" fontId="172" fillId="87" borderId="0" applyNumberFormat="0" applyBorder="0" applyAlignment="0" applyProtection="0">
      <alignment vertical="center"/>
    </xf>
    <xf numFmtId="41" fontId="173" fillId="0" borderId="0" applyFont="0" applyFill="0" applyBorder="0" applyAlignment="0" applyProtection="0"/>
    <xf numFmtId="41" fontId="173" fillId="0" borderId="0" applyFont="0" applyFill="0" applyBorder="0" applyAlignment="0" applyProtection="0"/>
    <xf numFmtId="41" fontId="173" fillId="0" borderId="0" applyFont="0" applyFill="0" applyBorder="0" applyAlignment="0" applyProtection="0"/>
    <xf numFmtId="41" fontId="173" fillId="0" borderId="0" applyFont="0" applyFill="0" applyBorder="0" applyAlignment="0" applyProtection="0"/>
    <xf numFmtId="41" fontId="173" fillId="0" borderId="0" applyFont="0" applyFill="0" applyBorder="0" applyAlignment="0" applyProtection="0"/>
    <xf numFmtId="183" fontId="173" fillId="0" borderId="0"/>
    <xf numFmtId="0" fontId="173" fillId="0" borderId="0"/>
    <xf numFmtId="183" fontId="17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1" fillId="0" borderId="0"/>
    <xf numFmtId="0" fontId="8" fillId="0" borderId="0"/>
    <xf numFmtId="0" fontId="8" fillId="0" borderId="0"/>
    <xf numFmtId="0" fontId="8" fillId="0" borderId="0"/>
    <xf numFmtId="0" fontId="22" fillId="0" borderId="0"/>
    <xf numFmtId="176" fontId="13" fillId="0" borderId="0">
      <alignment vertical="center"/>
    </xf>
    <xf numFmtId="0" fontId="8" fillId="0" borderId="0"/>
  </cellStyleXfs>
  <cellXfs count="1306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0" borderId="0" xfId="0" applyFont="1" applyAlignment="1"/>
    <xf numFmtId="0" fontId="43" fillId="16" borderId="7" xfId="12933" applyFont="1" applyFill="1" applyBorder="1" applyAlignment="1">
      <alignment horizontal="center" vertical="center"/>
    </xf>
    <xf numFmtId="182" fontId="43" fillId="16" borderId="7" xfId="12933" applyNumberFormat="1" applyFont="1" applyFill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0" fontId="43" fillId="16" borderId="13" xfId="12933" applyFont="1" applyFill="1" applyBorder="1" applyAlignment="1">
      <alignment horizontal="center" vertical="center"/>
    </xf>
    <xf numFmtId="0" fontId="43" fillId="16" borderId="16" xfId="12933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0" fontId="43" fillId="17" borderId="21" xfId="12933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8" borderId="21" xfId="0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vertical="center" shrinkToFi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23" xfId="12933" applyNumberFormat="1" applyFont="1" applyFill="1" applyBorder="1" applyAlignment="1">
      <alignment horizontal="center"/>
    </xf>
    <xf numFmtId="0" fontId="43" fillId="0" borderId="23" xfId="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0" fontId="43" fillId="16" borderId="23" xfId="12934" applyFont="1" applyFill="1" applyBorder="1" applyAlignment="1">
      <alignment horizontal="center" vertical="center"/>
    </xf>
    <xf numFmtId="185" fontId="43" fillId="16" borderId="23" xfId="0" applyNumberFormat="1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0" fontId="43" fillId="0" borderId="6" xfId="12933" applyFont="1" applyFill="1" applyBorder="1" applyAlignment="1">
      <alignment horizontal="center" vertical="center"/>
    </xf>
    <xf numFmtId="186" fontId="47" fillId="17" borderId="23" xfId="13029" applyNumberFormat="1" applyFont="1" applyFill="1" applyBorder="1" applyAlignment="1">
      <alignment horizontal="center" vertical="center" wrapText="1"/>
    </xf>
    <xf numFmtId="200" fontId="43" fillId="0" borderId="23" xfId="0" applyNumberFormat="1" applyFont="1" applyFill="1" applyBorder="1" applyAlignment="1">
      <alignment horizontal="center" vertical="top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8" fontId="43" fillId="16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8" fillId="20" borderId="29" xfId="0" applyFont="1" applyFill="1" applyBorder="1" applyAlignment="1">
      <alignment horizontal="center" vertical="center" wrapText="1"/>
    </xf>
    <xf numFmtId="0" fontId="48" fillId="19" borderId="29" xfId="0" applyNumberFormat="1" applyFont="1" applyFill="1" applyBorder="1" applyAlignment="1">
      <alignment horizontal="center" vertic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49" fontId="43" fillId="16" borderId="8" xfId="12933" applyNumberFormat="1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7" xfId="6447" applyFont="1" applyFill="1" applyBorder="1" applyAlignment="1">
      <alignment horizontal="center" vertical="center" shrinkToFit="1"/>
    </xf>
    <xf numFmtId="183" fontId="43" fillId="0" borderId="7" xfId="0" applyNumberFormat="1" applyFont="1" applyFill="1" applyBorder="1" applyAlignment="1">
      <alignment horizontal="center" vertical="center"/>
    </xf>
    <xf numFmtId="183" fontId="47" fillId="0" borderId="23" xfId="0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91" fontId="43" fillId="16" borderId="7" xfId="12933" applyNumberFormat="1" applyFont="1" applyFill="1" applyBorder="1" applyAlignment="1">
      <alignment horizontal="center" vertical="center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17" borderId="8" xfId="13019" applyFont="1" applyFill="1" applyBorder="1" applyAlignment="1">
      <alignment horizontal="center"/>
    </xf>
    <xf numFmtId="191" fontId="43" fillId="17" borderId="30" xfId="12933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200" fontId="43" fillId="17" borderId="30" xfId="8798" applyNumberFormat="1" applyFont="1" applyFill="1" applyBorder="1" applyAlignment="1">
      <alignment horizontal="center"/>
    </xf>
    <xf numFmtId="185" fontId="43" fillId="16" borderId="30" xfId="12933" applyNumberFormat="1" applyFont="1" applyFill="1" applyBorder="1" applyAlignment="1">
      <alignment horizontal="center" vertical="center"/>
    </xf>
    <xf numFmtId="185" fontId="43" fillId="16" borderId="30" xfId="12933" applyNumberFormat="1" applyFont="1" applyFill="1" applyBorder="1" applyAlignment="1">
      <alignment horizontal="center"/>
    </xf>
    <xf numFmtId="185" fontId="43" fillId="17" borderId="30" xfId="6447" applyNumberFormat="1" applyFont="1" applyFill="1" applyBorder="1" applyAlignment="1">
      <alignment horizontal="center" vertical="center"/>
    </xf>
    <xf numFmtId="0" fontId="43" fillId="0" borderId="30" xfId="0" applyFont="1" applyBorder="1" applyAlignment="1"/>
    <xf numFmtId="182" fontId="43" fillId="16" borderId="7" xfId="12939" applyNumberFormat="1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49" fillId="17" borderId="7" xfId="8798" applyNumberFormat="1" applyFont="1" applyFill="1" applyBorder="1" applyAlignment="1">
      <alignment horizontal="left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9" fontId="48" fillId="0" borderId="21" xfId="0" applyNumberFormat="1" applyFont="1" applyFill="1" applyBorder="1" applyAlignment="1">
      <alignment horizontal="center" vertical="center" wrapText="1"/>
    </xf>
    <xf numFmtId="185" fontId="43" fillId="0" borderId="7" xfId="0" applyNumberFormat="1" applyFont="1" applyFill="1" applyBorder="1" applyAlignment="1">
      <alignment horizontal="center" vertical="center"/>
    </xf>
    <xf numFmtId="199" fontId="43" fillId="0" borderId="21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0" fontId="43" fillId="16" borderId="25" xfId="12933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7" borderId="24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28" xfId="12933" applyFont="1" applyFill="1" applyBorder="1" applyAlignment="1">
      <alignment horizontal="center" vertical="center"/>
    </xf>
    <xf numFmtId="0" fontId="43" fillId="0" borderId="24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16" borderId="22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49" fontId="43" fillId="0" borderId="24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182" fontId="43" fillId="0" borderId="24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4" xfId="12933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82" fontId="43" fillId="16" borderId="24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vertical="center" shrinkToFit="1"/>
    </xf>
    <xf numFmtId="0" fontId="43" fillId="16" borderId="19" xfId="12933" applyFont="1" applyFill="1" applyBorder="1" applyAlignment="1">
      <alignment horizontal="center" vertical="center"/>
    </xf>
    <xf numFmtId="182" fontId="43" fillId="16" borderId="6" xfId="12933" applyNumberFormat="1" applyFont="1" applyFill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15" xfId="6447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43" fillId="17" borderId="7" xfId="12933" applyFont="1" applyFill="1" applyBorder="1" applyAlignment="1">
      <alignment horizontal="center" vertical="center"/>
    </xf>
    <xf numFmtId="0" fontId="43" fillId="0" borderId="19" xfId="12933" applyFont="1" applyFill="1" applyBorder="1" applyAlignment="1">
      <alignment horizontal="center" vertical="center" wrapText="1"/>
    </xf>
    <xf numFmtId="0" fontId="43" fillId="16" borderId="31" xfId="12933" applyFont="1" applyFill="1" applyBorder="1" applyAlignment="1">
      <alignment horizontal="center" vertical="center" wrapText="1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183" fontId="50" fillId="0" borderId="0" xfId="13032" applyNumberFormat="1" applyFont="1">
      <alignment vertical="center"/>
    </xf>
    <xf numFmtId="49" fontId="50" fillId="0" borderId="0" xfId="13032" applyNumberFormat="1" applyFont="1">
      <alignment vertical="center"/>
    </xf>
    <xf numFmtId="183" fontId="50" fillId="0" borderId="0" xfId="13032" applyNumberFormat="1" applyFont="1" applyFill="1">
      <alignment vertical="center"/>
    </xf>
    <xf numFmtId="49" fontId="50" fillId="0" borderId="0" xfId="13032" applyNumberFormat="1" applyFont="1" applyFill="1">
      <alignment vertical="center"/>
    </xf>
    <xf numFmtId="182" fontId="50" fillId="0" borderId="30" xfId="13033" applyNumberFormat="1" applyFont="1" applyFill="1" applyBorder="1" applyAlignment="1">
      <alignment horizontal="left"/>
    </xf>
    <xf numFmtId="183" fontId="50" fillId="0" borderId="28" xfId="13033" applyNumberFormat="1" applyFont="1" applyFill="1" applyBorder="1" applyAlignment="1">
      <alignment horizontal="left" wrapText="1"/>
    </xf>
    <xf numFmtId="49" fontId="50" fillId="0" borderId="30" xfId="13034" applyNumberFormat="1" applyFont="1" applyFill="1" applyBorder="1" applyAlignment="1">
      <alignment horizontal="left"/>
    </xf>
    <xf numFmtId="183" fontId="50" fillId="0" borderId="32" xfId="13033" applyNumberFormat="1" applyFont="1" applyFill="1" applyBorder="1" applyAlignment="1">
      <alignment horizontal="left" wrapText="1"/>
    </xf>
    <xf numFmtId="183" fontId="50" fillId="0" borderId="31" xfId="13033" applyNumberFormat="1" applyFont="1" applyFill="1" applyBorder="1" applyAlignment="1">
      <alignment horizontal="left" wrapText="1"/>
    </xf>
    <xf numFmtId="183" fontId="50" fillId="0" borderId="30" xfId="13033" applyNumberFormat="1" applyFont="1" applyFill="1" applyBorder="1" applyAlignment="1">
      <alignment horizontal="left" vertical="center"/>
    </xf>
    <xf numFmtId="183" fontId="50" fillId="0" borderId="28" xfId="13035" applyNumberFormat="1" applyFont="1" applyFill="1" applyBorder="1" applyAlignment="1">
      <alignment horizontal="left" vertical="center"/>
    </xf>
    <xf numFmtId="49" fontId="50" fillId="0" borderId="28" xfId="13035" applyNumberFormat="1" applyFont="1" applyFill="1" applyBorder="1" applyAlignment="1">
      <alignment horizontal="left" vertical="center"/>
    </xf>
    <xf numFmtId="183" fontId="50" fillId="0" borderId="31" xfId="13035" applyNumberFormat="1" applyFont="1" applyFill="1" applyBorder="1" applyAlignment="1">
      <alignment horizontal="left" vertical="center"/>
    </xf>
    <xf numFmtId="49" fontId="50" fillId="0" borderId="31" xfId="13035" applyNumberFormat="1" applyFont="1" applyFill="1" applyBorder="1" applyAlignment="1">
      <alignment horizontal="left" vertical="center"/>
    </xf>
    <xf numFmtId="183" fontId="5" fillId="0" borderId="0" xfId="13032" applyNumberFormat="1" applyFont="1">
      <alignment vertical="center"/>
    </xf>
    <xf numFmtId="183" fontId="52" fillId="0" borderId="0" xfId="13032" applyNumberFormat="1" applyFont="1">
      <alignment vertical="center"/>
    </xf>
    <xf numFmtId="49" fontId="50" fillId="0" borderId="0" xfId="13033" applyNumberFormat="1" applyFont="1" applyFill="1" applyBorder="1" applyAlignment="1">
      <alignment horizontal="left" wrapText="1"/>
    </xf>
    <xf numFmtId="183" fontId="5" fillId="0" borderId="0" xfId="13032" applyNumberFormat="1" applyFont="1" applyFill="1">
      <alignment vertical="center"/>
    </xf>
    <xf numFmtId="182" fontId="50" fillId="0" borderId="0" xfId="13033" applyNumberFormat="1" applyFont="1" applyFill="1" applyBorder="1" applyAlignment="1">
      <alignment horizontal="left"/>
    </xf>
    <xf numFmtId="183" fontId="50" fillId="0" borderId="0" xfId="13033" applyNumberFormat="1" applyFont="1" applyFill="1" applyBorder="1" applyAlignment="1">
      <alignment horizontal="left" wrapText="1"/>
    </xf>
    <xf numFmtId="49" fontId="50" fillId="0" borderId="0" xfId="13034" applyNumberFormat="1" applyFont="1" applyFill="1" applyBorder="1" applyAlignment="1">
      <alignment horizontal="left"/>
    </xf>
    <xf numFmtId="183" fontId="5" fillId="15" borderId="0" xfId="13036" applyNumberFormat="1" applyFont="1" applyFill="1" applyBorder="1" applyAlignment="1">
      <alignment vertical="center"/>
    </xf>
    <xf numFmtId="49" fontId="5" fillId="15" borderId="0" xfId="13036" applyNumberFormat="1" applyFont="1" applyFill="1" applyBorder="1" applyAlignment="1">
      <alignment vertical="center"/>
    </xf>
    <xf numFmtId="183" fontId="5" fillId="0" borderId="0" xfId="13036" applyNumberFormat="1" applyFont="1" applyFill="1" applyBorder="1" applyAlignment="1">
      <alignment horizontal="left" vertical="center" shrinkToFit="1"/>
    </xf>
    <xf numFmtId="190" fontId="5" fillId="0" borderId="0" xfId="13032" applyNumberFormat="1" applyFont="1" applyFill="1" applyBorder="1" applyAlignment="1">
      <alignment horizontal="center"/>
    </xf>
    <xf numFmtId="191" fontId="53" fillId="16" borderId="33" xfId="13032" applyNumberFormat="1" applyFont="1" applyFill="1" applyBorder="1" applyAlignment="1">
      <alignment horizontal="center"/>
    </xf>
    <xf numFmtId="49" fontId="50" fillId="0" borderId="33" xfId="13034" applyNumberFormat="1" applyFont="1" applyFill="1" applyBorder="1" applyAlignment="1">
      <alignment horizontal="left"/>
    </xf>
    <xf numFmtId="49" fontId="50" fillId="0" borderId="0" xfId="13033" applyNumberFormat="1" applyFont="1" applyFill="1" applyBorder="1" applyAlignment="1">
      <alignment horizontal="left" vertical="center"/>
    </xf>
    <xf numFmtId="49" fontId="50" fillId="0" borderId="28" xfId="13034" applyNumberFormat="1" applyFont="1" applyFill="1" applyBorder="1" applyAlignment="1">
      <alignment horizontal="left"/>
    </xf>
    <xf numFmtId="49" fontId="50" fillId="0" borderId="28" xfId="13034" applyNumberFormat="1" applyFont="1" applyFill="1" applyBorder="1" applyAlignment="1">
      <alignment horizontal="left" wrapText="1"/>
    </xf>
    <xf numFmtId="49" fontId="50" fillId="0" borderId="30" xfId="13034" applyNumberFormat="1" applyFont="1" applyFill="1" applyBorder="1" applyAlignment="1">
      <alignment horizontal="left" wrapText="1"/>
    </xf>
    <xf numFmtId="49" fontId="50" fillId="0" borderId="28" xfId="13035" applyNumberFormat="1" applyFont="1" applyFill="1" applyBorder="1" applyAlignment="1">
      <alignment horizontal="left" vertical="center"/>
    </xf>
    <xf numFmtId="183" fontId="50" fillId="0" borderId="15" xfId="13032" applyNumberFormat="1" applyFont="1" applyFill="1" applyBorder="1">
      <alignment vertical="center"/>
    </xf>
    <xf numFmtId="183" fontId="50" fillId="0" borderId="0" xfId="13032" applyNumberFormat="1" applyFont="1" applyFill="1">
      <alignment vertical="center"/>
    </xf>
    <xf numFmtId="182" fontId="50" fillId="0" borderId="15" xfId="13033" applyNumberFormat="1" applyFont="1" applyFill="1" applyBorder="1" applyAlignment="1">
      <alignment horizontal="left"/>
    </xf>
    <xf numFmtId="49" fontId="50" fillId="0" borderId="0" xfId="13034" applyNumberFormat="1" applyFont="1" applyFill="1" applyBorder="1" applyAlignment="1">
      <alignment horizontal="left" wrapText="1"/>
    </xf>
    <xf numFmtId="183" fontId="50" fillId="0" borderId="0" xfId="13032" applyNumberFormat="1" applyFont="1" applyFill="1" applyBorder="1">
      <alignment vertical="center"/>
    </xf>
    <xf numFmtId="183" fontId="50" fillId="0" borderId="0" xfId="13032" applyNumberFormat="1" applyFont="1" applyFill="1" applyBorder="1" applyAlignment="1">
      <alignment horizontal="center" vertical="center"/>
    </xf>
    <xf numFmtId="49" fontId="50" fillId="0" borderId="0" xfId="13032" applyNumberFormat="1" applyFont="1" applyFill="1" applyBorder="1">
      <alignment vertical="center"/>
    </xf>
    <xf numFmtId="49" fontId="50" fillId="0" borderId="0" xfId="13032" applyNumberFormat="1" applyFont="1" applyFill="1" applyAlignment="1">
      <alignment vertical="center" wrapText="1"/>
    </xf>
    <xf numFmtId="183" fontId="50" fillId="0" borderId="0" xfId="13033" applyNumberFormat="1" applyFont="1" applyFill="1" applyBorder="1" applyAlignment="1">
      <alignment horizontal="left" vertical="center"/>
    </xf>
    <xf numFmtId="14" fontId="50" fillId="0" borderId="0" xfId="13032" applyNumberFormat="1" applyFont="1" applyFill="1" applyBorder="1">
      <alignment vertical="center"/>
    </xf>
    <xf numFmtId="49" fontId="50" fillId="0" borderId="0" xfId="13032" applyNumberFormat="1" applyFont="1" applyFill="1" applyBorder="1" applyAlignment="1">
      <alignment horizontal="center" vertical="center" wrapText="1"/>
    </xf>
    <xf numFmtId="185" fontId="8" fillId="0" borderId="28" xfId="13032" applyNumberFormat="1" applyFont="1" applyFill="1" applyBorder="1" applyAlignment="1">
      <alignment horizontal="left" vertical="center"/>
    </xf>
    <xf numFmtId="185" fontId="8" fillId="0" borderId="30" xfId="13032" applyNumberFormat="1" applyFont="1" applyFill="1" applyBorder="1" applyAlignment="1">
      <alignment horizontal="left" vertical="center"/>
    </xf>
    <xf numFmtId="183" fontId="50" fillId="0" borderId="32" xfId="13035" applyNumberFormat="1" applyFont="1" applyFill="1" applyBorder="1" applyAlignment="1">
      <alignment horizontal="left" vertical="center"/>
    </xf>
    <xf numFmtId="185" fontId="8" fillId="0" borderId="0" xfId="13032" applyNumberFormat="1" applyFont="1" applyFill="1" applyBorder="1" applyAlignment="1">
      <alignment horizontal="left" vertical="center"/>
    </xf>
    <xf numFmtId="183" fontId="50" fillId="0" borderId="0" xfId="13032" applyNumberFormat="1" applyFont="1" applyFill="1" applyAlignment="1"/>
    <xf numFmtId="183" fontId="50" fillId="0" borderId="0" xfId="13032" applyNumberFormat="1" applyFont="1" applyFill="1" applyBorder="1" applyAlignment="1">
      <alignment horizontal="left" vertical="center"/>
    </xf>
    <xf numFmtId="183" fontId="5" fillId="0" borderId="0" xfId="13036" applyNumberFormat="1" applyFont="1" applyFill="1" applyBorder="1" applyAlignment="1">
      <alignment horizontal="left"/>
    </xf>
    <xf numFmtId="49" fontId="5" fillId="0" borderId="0" xfId="13036" applyNumberFormat="1" applyFont="1" applyFill="1" applyBorder="1" applyAlignment="1">
      <alignment horizontal="left" vertical="center" shrinkToFit="1"/>
    </xf>
    <xf numFmtId="183" fontId="50" fillId="15" borderId="0" xfId="13032" applyNumberFormat="1" applyFont="1" applyFill="1" applyBorder="1" applyAlignment="1">
      <alignment horizontal="left" vertical="center"/>
    </xf>
    <xf numFmtId="183" fontId="5" fillId="15" borderId="0" xfId="13036" applyNumberFormat="1" applyFont="1" applyFill="1" applyBorder="1" applyAlignment="1">
      <alignment horizontal="left" vertical="center"/>
    </xf>
    <xf numFmtId="183" fontId="50" fillId="0" borderId="30" xfId="13034" applyNumberFormat="1" applyFont="1" applyFill="1" applyBorder="1" applyAlignment="1">
      <alignment horizontal="left"/>
    </xf>
    <xf numFmtId="183" fontId="5" fillId="0" borderId="0" xfId="13036" applyNumberFormat="1" applyFont="1" applyFill="1" applyBorder="1" applyAlignment="1">
      <alignment horizontal="left" vertical="center" shrinkToFit="1"/>
    </xf>
    <xf numFmtId="49" fontId="50" fillId="0" borderId="28" xfId="13035" applyNumberFormat="1" applyFont="1" applyBorder="1" applyAlignment="1">
      <alignment horizontal="left" vertical="center"/>
    </xf>
    <xf numFmtId="183" fontId="50" fillId="0" borderId="0" xfId="13034" applyNumberFormat="1" applyFont="1" applyFill="1" applyBorder="1" applyAlignment="1">
      <alignment horizontal="left"/>
    </xf>
    <xf numFmtId="49" fontId="50" fillId="0" borderId="30" xfId="13033" applyNumberFormat="1" applyFont="1" applyFill="1" applyBorder="1" applyAlignment="1">
      <alignment horizontal="left" vertical="center"/>
    </xf>
    <xf numFmtId="183" fontId="50" fillId="0" borderId="28" xfId="13035" applyNumberFormat="1" applyFont="1" applyBorder="1" applyAlignment="1">
      <alignment horizontal="left" vertical="center"/>
    </xf>
    <xf numFmtId="49" fontId="50" fillId="0" borderId="28" xfId="13035" applyNumberFormat="1" applyFont="1" applyBorder="1" applyAlignment="1">
      <alignment horizontal="left" vertical="center"/>
    </xf>
    <xf numFmtId="183" fontId="50" fillId="0" borderId="31" xfId="13035" applyNumberFormat="1" applyFont="1" applyBorder="1" applyAlignment="1">
      <alignment horizontal="left" vertical="center"/>
    </xf>
    <xf numFmtId="49" fontId="50" fillId="0" borderId="31" xfId="13035" applyNumberFormat="1" applyFont="1" applyBorder="1" applyAlignment="1">
      <alignment horizontal="left" vertical="center"/>
    </xf>
    <xf numFmtId="183" fontId="50" fillId="0" borderId="0" xfId="13032" applyNumberFormat="1" applyFont="1" applyAlignment="1"/>
    <xf numFmtId="183" fontId="50" fillId="0" borderId="0" xfId="13032" applyNumberFormat="1" applyFont="1" applyFill="1" applyBorder="1" applyAlignment="1">
      <alignment vertical="center"/>
    </xf>
    <xf numFmtId="183" fontId="50" fillId="0" borderId="0" xfId="13033" applyNumberFormat="1" applyFont="1" applyFill="1" applyBorder="1" applyAlignment="1">
      <alignment horizontal="center" wrapText="1"/>
    </xf>
    <xf numFmtId="49" fontId="50" fillId="0" borderId="0" xfId="13033" applyNumberFormat="1" applyFont="1" applyFill="1" applyBorder="1" applyAlignment="1">
      <alignment horizontal="left"/>
    </xf>
    <xf numFmtId="49" fontId="50" fillId="0" borderId="0" xfId="13037" applyNumberFormat="1" applyFont="1" applyFill="1" applyBorder="1" applyAlignment="1">
      <alignment horizontal="left" vertical="center"/>
    </xf>
    <xf numFmtId="0" fontId="54" fillId="0" borderId="0" xfId="13032" applyNumberFormat="1" applyFont="1" applyFill="1" applyBorder="1" applyAlignment="1">
      <alignment horizontal="center"/>
    </xf>
    <xf numFmtId="183" fontId="50" fillId="0" borderId="30" xfId="13036" applyNumberFormat="1" applyFont="1" applyFill="1" applyBorder="1" applyAlignment="1">
      <alignment horizontal="left" vertical="center" shrinkToFit="1"/>
    </xf>
    <xf numFmtId="183" fontId="50" fillId="0" borderId="30" xfId="13038" applyNumberFormat="1" applyFont="1" applyFill="1" applyBorder="1" applyAlignment="1" applyProtection="1">
      <alignment horizontal="left"/>
    </xf>
    <xf numFmtId="49" fontId="50" fillId="0" borderId="28" xfId="13033" applyNumberFormat="1" applyFont="1" applyFill="1" applyBorder="1" applyAlignment="1">
      <alignment horizontal="left" vertical="center"/>
    </xf>
    <xf numFmtId="183" fontId="5" fillId="0" borderId="0" xfId="13036" applyNumberFormat="1" applyFont="1" applyFill="1" applyBorder="1" applyAlignment="1">
      <alignment horizontal="left" vertical="center"/>
    </xf>
    <xf numFmtId="49" fontId="5" fillId="0" borderId="0" xfId="13035" applyNumberFormat="1" applyFont="1" applyFill="1" applyBorder="1" applyAlignment="1">
      <alignment horizontal="left" vertical="center" wrapText="1"/>
    </xf>
    <xf numFmtId="183" fontId="5" fillId="15" borderId="0" xfId="13036" applyNumberFormat="1" applyFont="1" applyFill="1" applyBorder="1" applyAlignment="1">
      <alignment horizontal="left" vertical="center"/>
    </xf>
    <xf numFmtId="49" fontId="5" fillId="15" borderId="0" xfId="13036" applyNumberFormat="1" applyFont="1" applyFill="1" applyBorder="1" applyAlignment="1">
      <alignment horizontal="left" vertical="center"/>
    </xf>
    <xf numFmtId="16" fontId="50" fillId="0" borderId="0" xfId="13032" applyNumberFormat="1" applyFont="1" applyFill="1" applyBorder="1" applyAlignment="1">
      <alignment horizontal="left"/>
    </xf>
    <xf numFmtId="183" fontId="50" fillId="0" borderId="30" xfId="13033" applyNumberFormat="1" applyFont="1" applyFill="1" applyBorder="1" applyAlignment="1">
      <alignment horizontal="left" wrapText="1"/>
    </xf>
    <xf numFmtId="49" fontId="50" fillId="0" borderId="30" xfId="13039" applyNumberFormat="1" applyFont="1" applyFill="1" applyBorder="1" applyAlignment="1">
      <alignment horizontal="left"/>
    </xf>
    <xf numFmtId="49" fontId="50" fillId="0" borderId="30" xfId="13039" applyNumberFormat="1" applyFont="1" applyFill="1" applyBorder="1" applyAlignment="1">
      <alignment horizontal="left" wrapText="1"/>
    </xf>
    <xf numFmtId="183" fontId="50" fillId="0" borderId="0" xfId="13032" applyNumberFormat="1" applyFont="1" applyBorder="1" applyAlignment="1">
      <alignment horizontal="left" vertical="center"/>
    </xf>
    <xf numFmtId="0" fontId="55" fillId="17" borderId="0" xfId="13032" applyNumberFormat="1" applyFont="1" applyFill="1" applyBorder="1" applyAlignment="1">
      <alignment horizontal="center" vertical="center"/>
    </xf>
    <xf numFmtId="49" fontId="50" fillId="0" borderId="0" xfId="13039" applyNumberFormat="1" applyFont="1" applyFill="1" applyBorder="1" applyAlignment="1">
      <alignment horizontal="left"/>
    </xf>
    <xf numFmtId="0" fontId="56" fillId="0" borderId="0" xfId="13032" applyNumberFormat="1" applyFont="1" applyBorder="1" applyAlignment="1">
      <alignment horizontal="center" vertical="center"/>
    </xf>
    <xf numFmtId="183" fontId="50" fillId="0" borderId="30" xfId="13033" applyNumberFormat="1" applyFont="1" applyBorder="1" applyAlignment="1">
      <alignment horizontal="left" vertical="center"/>
    </xf>
    <xf numFmtId="183" fontId="50" fillId="0" borderId="30" xfId="13035" applyNumberFormat="1" applyFont="1" applyBorder="1" applyAlignment="1">
      <alignment horizontal="left" vertical="center"/>
    </xf>
    <xf numFmtId="49" fontId="50" fillId="0" borderId="30" xfId="13035" applyNumberFormat="1" applyFont="1" applyBorder="1" applyAlignment="1">
      <alignment horizontal="left" vertical="center"/>
    </xf>
    <xf numFmtId="0" fontId="57" fillId="0" borderId="0" xfId="13032" applyNumberFormat="1" applyFont="1" applyAlignment="1">
      <alignment horizontal="left" vertical="center"/>
    </xf>
    <xf numFmtId="49" fontId="50" fillId="0" borderId="0" xfId="13035" applyNumberFormat="1" applyFont="1" applyBorder="1" applyAlignment="1">
      <alignment horizontal="left" vertical="center"/>
    </xf>
    <xf numFmtId="192" fontId="60" fillId="0" borderId="0" xfId="13032" applyNumberFormat="1" applyFont="1" applyBorder="1" applyAlignment="1">
      <alignment horizontal="right"/>
    </xf>
    <xf numFmtId="183" fontId="5" fillId="0" borderId="0" xfId="13036" applyNumberFormat="1" applyFont="1" applyFill="1" applyBorder="1" applyAlignment="1">
      <alignment vertical="center" shrinkToFit="1"/>
    </xf>
    <xf numFmtId="49" fontId="61" fillId="0" borderId="0" xfId="13035" applyNumberFormat="1" applyFont="1" applyFill="1" applyBorder="1" applyAlignment="1">
      <alignment horizontal="center" vertical="center"/>
    </xf>
    <xf numFmtId="183" fontId="61" fillId="0" borderId="0" xfId="13032" applyNumberFormat="1" applyFont="1" applyFill="1" applyBorder="1" applyAlignment="1">
      <alignment horizontal="center" vertical="center"/>
    </xf>
    <xf numFmtId="183" fontId="52" fillId="0" borderId="0" xfId="13032" applyNumberFormat="1" applyFont="1" applyAlignment="1"/>
    <xf numFmtId="0" fontId="62" fillId="0" borderId="0" xfId="13032" applyNumberFormat="1" applyFont="1" applyFill="1" applyBorder="1" applyAlignment="1">
      <alignment horizontal="center" vertical="center"/>
    </xf>
    <xf numFmtId="183" fontId="50" fillId="0" borderId="0" xfId="13032" applyNumberFormat="1" applyFont="1" applyBorder="1">
      <alignment vertical="center"/>
    </xf>
    <xf numFmtId="183" fontId="64" fillId="0" borderId="0" xfId="13040" applyNumberFormat="1" applyFont="1" applyAlignment="1" applyProtection="1">
      <alignment horizontal="justify" vertical="center"/>
    </xf>
    <xf numFmtId="49" fontId="50" fillId="0" borderId="0" xfId="13039" applyNumberFormat="1" applyFont="1" applyFill="1" applyBorder="1" applyAlignment="1">
      <alignment horizontal="left" wrapText="1"/>
    </xf>
    <xf numFmtId="176" fontId="65" fillId="0" borderId="0" xfId="13032" applyNumberFormat="1" applyFont="1" applyFill="1" applyBorder="1" applyAlignment="1">
      <alignment horizontal="center" vertical="center"/>
    </xf>
    <xf numFmtId="49" fontId="53" fillId="0" borderId="0" xfId="13035" applyNumberFormat="1" applyFont="1" applyBorder="1" applyAlignment="1">
      <alignment horizontal="center" vertical="center"/>
    </xf>
    <xf numFmtId="183" fontId="53" fillId="0" borderId="0" xfId="13032" applyNumberFormat="1" applyFont="1" applyBorder="1" applyAlignment="1">
      <alignment horizontal="center" vertical="center"/>
    </xf>
    <xf numFmtId="0" fontId="23" fillId="0" borderId="0" xfId="13035" applyNumberFormat="1" applyFont="1" applyFill="1" applyBorder="1" applyAlignment="1">
      <alignment horizontal="left"/>
    </xf>
    <xf numFmtId="0" fontId="23" fillId="0" borderId="0" xfId="13035" applyNumberFormat="1" applyFont="1" applyFill="1" applyBorder="1"/>
    <xf numFmtId="183" fontId="23" fillId="0" borderId="0" xfId="13035" applyNumberFormat="1" applyFont="1" applyAlignment="1">
      <alignment horizontal="left"/>
    </xf>
    <xf numFmtId="183" fontId="23" fillId="0" borderId="0" xfId="13035" applyNumberFormat="1" applyFont="1"/>
    <xf numFmtId="176" fontId="66" fillId="0" borderId="0" xfId="13032" applyNumberFormat="1" applyFont="1" applyFill="1" applyBorder="1" applyAlignment="1">
      <alignment horizontal="center" vertical="center"/>
    </xf>
    <xf numFmtId="0" fontId="66" fillId="0" borderId="0" xfId="13032" applyNumberFormat="1" applyFont="1" applyFill="1" applyBorder="1" applyAlignment="1">
      <alignment horizontal="center" vertical="center" wrapText="1"/>
    </xf>
    <xf numFmtId="0" fontId="66" fillId="0" borderId="0" xfId="13032" applyNumberFormat="1" applyFont="1" applyFill="1" applyBorder="1" applyAlignment="1">
      <alignment horizontal="center" vertical="center"/>
    </xf>
    <xf numFmtId="49" fontId="50" fillId="0" borderId="0" xfId="13032" applyNumberFormat="1" applyFont="1" applyFill="1" applyBorder="1" applyAlignment="1">
      <alignment horizontal="center" vertical="center"/>
    </xf>
    <xf numFmtId="183" fontId="50" fillId="0" borderId="0" xfId="13032" applyNumberFormat="1" applyFont="1" applyFill="1" applyBorder="1" applyAlignment="1">
      <alignment horizontal="center"/>
    </xf>
    <xf numFmtId="49" fontId="50" fillId="0" borderId="0" xfId="13032" applyNumberFormat="1" applyFont="1" applyFill="1" applyBorder="1" applyAlignment="1">
      <alignment horizontal="center" shrinkToFit="1"/>
    </xf>
    <xf numFmtId="49" fontId="50" fillId="0" borderId="0" xfId="13032" applyNumberFormat="1" applyFont="1" applyFill="1" applyBorder="1" applyAlignment="1">
      <alignment horizontal="left"/>
    </xf>
    <xf numFmtId="49" fontId="67" fillId="0" borderId="0" xfId="12962" applyNumberFormat="1" applyFont="1" applyBorder="1" applyAlignment="1">
      <alignment horizontal="left"/>
    </xf>
    <xf numFmtId="49" fontId="50" fillId="0" borderId="0" xfId="13032" applyNumberFormat="1" applyFont="1" applyFill="1" applyBorder="1" applyAlignment="1"/>
    <xf numFmtId="0" fontId="67" fillId="0" borderId="0" xfId="12962" applyFont="1" applyBorder="1" applyAlignment="1"/>
    <xf numFmtId="49" fontId="50" fillId="0" borderId="28" xfId="13035" applyNumberFormat="1" applyFont="1" applyBorder="1" applyAlignment="1">
      <alignment horizontal="left" vertical="center" wrapText="1"/>
    </xf>
    <xf numFmtId="183" fontId="50" fillId="0" borderId="0" xfId="13032" applyNumberFormat="1" applyFont="1" applyBorder="1" applyAlignment="1">
      <alignment horizontal="center" vertical="center"/>
    </xf>
    <xf numFmtId="183" fontId="68" fillId="0" borderId="0" xfId="13032" applyNumberFormat="1" applyFont="1">
      <alignment vertical="center"/>
    </xf>
    <xf numFmtId="16" fontId="38" fillId="0" borderId="0" xfId="13032" applyNumberFormat="1" applyFont="1" applyFill="1" applyBorder="1" applyAlignment="1">
      <alignment horizontal="center"/>
    </xf>
    <xf numFmtId="49" fontId="50" fillId="0" borderId="0" xfId="13032" applyNumberFormat="1" applyFont="1" applyBorder="1">
      <alignment vertical="center"/>
    </xf>
    <xf numFmtId="183" fontId="5" fillId="0" borderId="0" xfId="13032" applyNumberFormat="1" applyFont="1" applyAlignment="1"/>
    <xf numFmtId="49" fontId="50" fillId="0" borderId="0" xfId="13041" applyNumberFormat="1" applyFont="1" applyFill="1" applyBorder="1" applyAlignment="1">
      <alignment horizontal="left"/>
    </xf>
    <xf numFmtId="16" fontId="38" fillId="0" borderId="0" xfId="13032" applyNumberFormat="1" applyFont="1" applyBorder="1" applyAlignment="1">
      <alignment horizontal="center"/>
    </xf>
    <xf numFmtId="16" fontId="38" fillId="0" borderId="0" xfId="13032" applyNumberFormat="1" applyFont="1" applyBorder="1" applyAlignment="1">
      <alignment horizontal="center" wrapText="1"/>
    </xf>
    <xf numFmtId="183" fontId="50" fillId="0" borderId="0" xfId="13033" applyNumberFormat="1" applyFont="1" applyAlignment="1">
      <alignment horizontal="left" vertical="center"/>
    </xf>
    <xf numFmtId="183" fontId="5" fillId="0" borderId="0" xfId="13035" applyNumberFormat="1" applyFont="1" applyBorder="1" applyAlignment="1">
      <alignment horizontal="center" vertical="center"/>
    </xf>
    <xf numFmtId="183" fontId="5" fillId="0" borderId="0" xfId="13032" applyNumberFormat="1" applyFont="1" applyAlignment="1">
      <alignment vertical="center"/>
    </xf>
    <xf numFmtId="183" fontId="69" fillId="0" borderId="0" xfId="13032" applyNumberFormat="1" applyFont="1" applyAlignment="1">
      <alignment horizontal="left" vertical="center"/>
    </xf>
    <xf numFmtId="201" fontId="70" fillId="0" borderId="0" xfId="13032" applyNumberFormat="1" applyFont="1" applyAlignment="1">
      <alignment horizontal="center" vertical="center"/>
    </xf>
    <xf numFmtId="183" fontId="69" fillId="0" borderId="0" xfId="13035" applyNumberFormat="1" applyFont="1" applyBorder="1" applyAlignment="1">
      <alignment horizontal="center" vertical="center"/>
    </xf>
    <xf numFmtId="49" fontId="69" fillId="0" borderId="0" xfId="13035" applyNumberFormat="1" applyFont="1" applyBorder="1" applyAlignment="1">
      <alignment horizontal="center" vertical="center"/>
    </xf>
    <xf numFmtId="183" fontId="5" fillId="0" borderId="0" xfId="13035" applyNumberFormat="1" applyFont="1" applyBorder="1" applyAlignment="1">
      <alignment horizontal="center" vertical="center"/>
    </xf>
    <xf numFmtId="183" fontId="69" fillId="0" borderId="0" xfId="13035" applyNumberFormat="1" applyFont="1" applyBorder="1" applyAlignment="1">
      <alignment horizontal="center" vertical="center"/>
    </xf>
    <xf numFmtId="183" fontId="69" fillId="0" borderId="0" xfId="13035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Alignment="1"/>
    <xf numFmtId="49" fontId="8" fillId="0" borderId="0" xfId="13046" applyNumberFormat="1" applyFont="1" applyFill="1" applyAlignment="1"/>
    <xf numFmtId="202" fontId="8" fillId="17" borderId="30" xfId="13046" applyNumberFormat="1" applyFont="1" applyFill="1" applyBorder="1" applyAlignment="1">
      <alignment horizontal="center"/>
    </xf>
    <xf numFmtId="176" fontId="8" fillId="17" borderId="28" xfId="13047" applyNumberFormat="1" applyFont="1" applyFill="1" applyBorder="1" applyAlignment="1">
      <alignment horizontal="center" vertical="center"/>
    </xf>
    <xf numFmtId="176" fontId="8" fillId="17" borderId="32" xfId="13047" applyNumberFormat="1" applyFont="1" applyFill="1" applyBorder="1" applyAlignment="1">
      <alignment horizontal="center" vertical="center"/>
    </xf>
    <xf numFmtId="176" fontId="8" fillId="17" borderId="31" xfId="13047" applyNumberFormat="1" applyFont="1" applyFill="1" applyBorder="1" applyAlignment="1">
      <alignment horizontal="center" vertical="center"/>
    </xf>
    <xf numFmtId="176" fontId="8" fillId="17" borderId="30" xfId="13047" applyNumberFormat="1" applyFont="1" applyFill="1" applyBorder="1" applyAlignment="1">
      <alignment horizontal="center" vertical="center"/>
    </xf>
    <xf numFmtId="176" fontId="71" fillId="17" borderId="30" xfId="13046" applyNumberFormat="1" applyFont="1" applyFill="1" applyBorder="1" applyAlignment="1">
      <alignment horizontal="center" vertical="center" wrapText="1"/>
    </xf>
    <xf numFmtId="176" fontId="8" fillId="17" borderId="0" xfId="13046" applyNumberFormat="1" applyFont="1" applyFill="1" applyAlignment="1"/>
    <xf numFmtId="176" fontId="36" fillId="0" borderId="0" xfId="13046" applyNumberFormat="1" applyFont="1" applyFill="1" applyAlignment="1"/>
    <xf numFmtId="176" fontId="8" fillId="17" borderId="30" xfId="13046" applyNumberFormat="1" applyFont="1" applyFill="1" applyBorder="1" applyAlignment="1">
      <alignment horizontal="center" vertical="center" wrapText="1"/>
    </xf>
    <xf numFmtId="176" fontId="48" fillId="17" borderId="30" xfId="13046" applyNumberFormat="1" applyFont="1" applyFill="1" applyBorder="1" applyAlignment="1">
      <alignment horizontal="center" vertical="center" wrapText="1"/>
    </xf>
    <xf numFmtId="176" fontId="67" fillId="0" borderId="0" xfId="13048" applyNumberFormat="1" applyFont="1" applyFill="1" applyBorder="1" applyAlignment="1">
      <alignment horizontal="left" vertical="center" shrinkToFit="1"/>
    </xf>
    <xf numFmtId="176" fontId="8" fillId="0" borderId="0" xfId="13048" applyNumberFormat="1" applyFont="1" applyFill="1" applyBorder="1" applyAlignment="1">
      <alignment horizontal="left" vertical="center" shrinkToFit="1"/>
    </xf>
    <xf numFmtId="176" fontId="8" fillId="0" borderId="0" xfId="13046" applyNumberFormat="1" applyFont="1" applyFill="1" applyBorder="1" applyAlignment="1"/>
    <xf numFmtId="176" fontId="8" fillId="0" borderId="0" xfId="13048" applyNumberFormat="1" applyFont="1" applyFill="1" applyBorder="1" applyAlignment="1">
      <alignment horizontal="left" vertical="center"/>
    </xf>
    <xf numFmtId="176" fontId="48" fillId="0" borderId="0" xfId="13046" applyNumberFormat="1" applyFont="1" applyFill="1" applyAlignment="1"/>
    <xf numFmtId="202" fontId="48" fillId="17" borderId="30" xfId="13046" applyNumberFormat="1" applyFont="1" applyFill="1" applyBorder="1" applyAlignment="1">
      <alignment horizontal="center" vertical="center"/>
    </xf>
    <xf numFmtId="176" fontId="48" fillId="17" borderId="28" xfId="13047" applyNumberFormat="1" applyFont="1" applyFill="1" applyBorder="1" applyAlignment="1">
      <alignment horizontal="center" vertical="center" wrapText="1"/>
    </xf>
    <xf numFmtId="176" fontId="48" fillId="0" borderId="0" xfId="13048" applyNumberFormat="1" applyFont="1" applyFill="1" applyBorder="1" applyAlignment="1">
      <alignment horizontal="left" vertical="center" shrinkToFit="1"/>
    </xf>
    <xf numFmtId="176" fontId="48" fillId="17" borderId="32" xfId="13047" applyNumberFormat="1" applyFont="1" applyFill="1" applyBorder="1" applyAlignment="1">
      <alignment horizontal="center" vertical="center" wrapText="1"/>
    </xf>
    <xf numFmtId="176" fontId="48" fillId="17" borderId="31" xfId="13047" applyNumberFormat="1" applyFont="1" applyFill="1" applyBorder="1" applyAlignment="1">
      <alignment horizontal="center" vertical="center" wrapText="1"/>
    </xf>
    <xf numFmtId="176" fontId="48" fillId="17" borderId="30" xfId="13047" applyNumberFormat="1" applyFont="1" applyFill="1" applyBorder="1" applyAlignment="1">
      <alignment horizontal="center" vertical="center"/>
    </xf>
    <xf numFmtId="176" fontId="48" fillId="17" borderId="28" xfId="13046" applyNumberFormat="1" applyFont="1" applyFill="1" applyBorder="1" applyAlignment="1">
      <alignment horizontal="center" vertical="center" wrapText="1"/>
    </xf>
    <xf numFmtId="176" fontId="48" fillId="17" borderId="31" xfId="13046" applyNumberFormat="1" applyFont="1" applyFill="1" applyBorder="1" applyAlignment="1">
      <alignment horizontal="center" vertical="center" wrapText="1"/>
    </xf>
    <xf numFmtId="202" fontId="48" fillId="0" borderId="0" xfId="13046" applyNumberFormat="1" applyFont="1" applyFill="1" applyBorder="1" applyAlignment="1">
      <alignment horizontal="center"/>
    </xf>
    <xf numFmtId="176" fontId="48" fillId="0" borderId="0" xfId="13047" applyNumberFormat="1" applyFont="1" applyFill="1" applyBorder="1" applyAlignment="1">
      <alignment horizontal="center" vertical="center" wrapText="1"/>
    </xf>
    <xf numFmtId="202" fontId="48" fillId="0" borderId="30" xfId="13046" applyNumberFormat="1" applyFont="1" applyFill="1" applyBorder="1" applyAlignment="1">
      <alignment horizontal="center"/>
    </xf>
    <xf numFmtId="176" fontId="48" fillId="0" borderId="28" xfId="13047" applyNumberFormat="1" applyFont="1" applyFill="1" applyBorder="1" applyAlignment="1">
      <alignment horizontal="center" vertical="center" wrapText="1"/>
    </xf>
    <xf numFmtId="176" fontId="48" fillId="0" borderId="32" xfId="13047" applyNumberFormat="1" applyFont="1" applyFill="1" applyBorder="1" applyAlignment="1">
      <alignment horizontal="center" vertical="center" wrapText="1"/>
    </xf>
    <xf numFmtId="176" fontId="48" fillId="0" borderId="31" xfId="13047" applyNumberFormat="1" applyFont="1" applyFill="1" applyBorder="1" applyAlignment="1">
      <alignment horizontal="center" vertical="center" wrapText="1"/>
    </xf>
    <xf numFmtId="176" fontId="48" fillId="0" borderId="30" xfId="13047" applyNumberFormat="1" applyFont="1" applyFill="1" applyBorder="1" applyAlignment="1">
      <alignment horizontal="center" vertical="center"/>
    </xf>
    <xf numFmtId="176" fontId="48" fillId="0" borderId="28" xfId="13046" applyNumberFormat="1" applyFont="1" applyFill="1" applyBorder="1" applyAlignment="1">
      <alignment horizontal="center" vertical="center" wrapText="1"/>
    </xf>
    <xf numFmtId="176" fontId="48" fillId="0" borderId="31" xfId="13046" applyNumberFormat="1" applyFont="1" applyFill="1" applyBorder="1" applyAlignment="1">
      <alignment horizontal="center" vertical="center" wrapText="1"/>
    </xf>
    <xf numFmtId="202" fontId="12" fillId="17" borderId="30" xfId="13047" applyNumberFormat="1" applyFont="1" applyFill="1" applyBorder="1" applyAlignment="1">
      <alignment horizontal="center" vertical="center"/>
    </xf>
    <xf numFmtId="176" fontId="8" fillId="17" borderId="28" xfId="13046" applyNumberFormat="1" applyFont="1" applyFill="1" applyBorder="1" applyAlignment="1">
      <alignment horizontal="center" vertical="center" wrapText="1"/>
    </xf>
    <xf numFmtId="176" fontId="12" fillId="0" borderId="0" xfId="13048" applyNumberFormat="1" applyFont="1" applyFill="1" applyBorder="1" applyAlignment="1">
      <alignment horizontal="left" vertical="center" shrinkToFit="1"/>
    </xf>
    <xf numFmtId="176" fontId="8" fillId="17" borderId="32" xfId="13046" applyNumberFormat="1" applyFont="1" applyFill="1" applyBorder="1" applyAlignment="1">
      <alignment horizontal="center" vertical="center" wrapText="1"/>
    </xf>
    <xf numFmtId="202" fontId="8" fillId="17" borderId="28" xfId="13047" applyNumberFormat="1" applyFont="1" applyFill="1" applyBorder="1" applyAlignment="1">
      <alignment horizontal="center" vertical="center"/>
    </xf>
    <xf numFmtId="176" fontId="8" fillId="17" borderId="31" xfId="13046" applyNumberFormat="1" applyFont="1" applyFill="1" applyBorder="1" applyAlignment="1">
      <alignment horizontal="center" vertical="center" wrapText="1"/>
    </xf>
    <xf numFmtId="176" fontId="73" fillId="0" borderId="0" xfId="13049" applyNumberFormat="1" applyFont="1">
      <alignment vertical="center"/>
    </xf>
    <xf numFmtId="176" fontId="36" fillId="0" borderId="0" xfId="13048" applyNumberFormat="1" applyFont="1" applyFill="1" applyBorder="1" applyAlignment="1">
      <alignment horizontal="left" vertical="center" shrinkToFit="1"/>
    </xf>
    <xf numFmtId="202" fontId="8" fillId="17" borderId="28" xfId="13047" applyNumberFormat="1" applyFont="1" applyFill="1" applyBorder="1" applyAlignment="1">
      <alignment horizontal="center" vertical="center"/>
    </xf>
    <xf numFmtId="202" fontId="8" fillId="17" borderId="30" xfId="13047" applyNumberFormat="1" applyFont="1" applyFill="1" applyBorder="1" applyAlignment="1">
      <alignment horizontal="center" vertical="center"/>
    </xf>
    <xf numFmtId="202" fontId="8" fillId="17" borderId="31" xfId="13047" applyNumberFormat="1" applyFont="1" applyFill="1" applyBorder="1" applyAlignment="1">
      <alignment horizontal="center" vertical="center"/>
    </xf>
    <xf numFmtId="176" fontId="71" fillId="17" borderId="28" xfId="13046" applyNumberFormat="1" applyFont="1" applyFill="1" applyBorder="1" applyAlignment="1">
      <alignment horizontal="center" vertical="center" wrapText="1"/>
    </xf>
    <xf numFmtId="176" fontId="71" fillId="17" borderId="31" xfId="13046" applyNumberFormat="1" applyFont="1" applyFill="1" applyBorder="1" applyAlignment="1">
      <alignment horizontal="center" vertical="center" wrapText="1"/>
    </xf>
    <xf numFmtId="202" fontId="8" fillId="0" borderId="0" xfId="13046" applyNumberFormat="1" applyFont="1" applyFill="1" applyBorder="1" applyAlignment="1">
      <alignment horizontal="center"/>
    </xf>
    <xf numFmtId="176" fontId="8" fillId="0" borderId="0" xfId="13046" applyNumberFormat="1" applyFont="1" applyFill="1" applyBorder="1" applyAlignment="1">
      <alignment horizontal="center"/>
    </xf>
    <xf numFmtId="203" fontId="8" fillId="0" borderId="0" xfId="13050" applyNumberFormat="1" applyFont="1" applyFill="1" applyBorder="1" applyAlignment="1">
      <alignment horizontal="center" vertical="center"/>
    </xf>
    <xf numFmtId="176" fontId="8" fillId="17" borderId="28" xfId="13046" applyNumberFormat="1" applyFont="1" applyFill="1" applyBorder="1" applyAlignment="1">
      <alignment horizontal="center" vertical="center"/>
    </xf>
    <xf numFmtId="176" fontId="8" fillId="17" borderId="32" xfId="13046" applyNumberFormat="1" applyFont="1" applyFill="1" applyBorder="1" applyAlignment="1">
      <alignment horizontal="center" vertical="center"/>
    </xf>
    <xf numFmtId="176" fontId="8" fillId="17" borderId="31" xfId="13046" applyNumberFormat="1" applyFont="1" applyFill="1" applyBorder="1" applyAlignment="1">
      <alignment horizontal="center" vertical="center"/>
    </xf>
    <xf numFmtId="202" fontId="8" fillId="0" borderId="30" xfId="13047" applyNumberFormat="1" applyFont="1" applyFill="1" applyBorder="1" applyAlignment="1">
      <alignment horizontal="center" vertical="center"/>
    </xf>
    <xf numFmtId="176" fontId="8" fillId="0" borderId="30" xfId="13046" applyNumberFormat="1" applyFont="1" applyFill="1" applyBorder="1" applyAlignment="1">
      <alignment horizontal="center" vertical="center"/>
    </xf>
    <xf numFmtId="176" fontId="8" fillId="0" borderId="30" xfId="13047" applyNumberFormat="1" applyFont="1" applyFill="1" applyBorder="1" applyAlignment="1">
      <alignment horizontal="center" vertical="center"/>
    </xf>
    <xf numFmtId="176" fontId="71" fillId="0" borderId="28" xfId="13046" applyNumberFormat="1" applyFont="1" applyFill="1" applyBorder="1" applyAlignment="1">
      <alignment horizontal="center" vertical="center" wrapText="1"/>
    </xf>
    <xf numFmtId="176" fontId="71" fillId="0" borderId="31" xfId="13046" applyNumberFormat="1" applyFont="1" applyFill="1" applyBorder="1" applyAlignment="1">
      <alignment horizontal="center" vertical="center" wrapText="1"/>
    </xf>
    <xf numFmtId="176" fontId="8" fillId="0" borderId="28" xfId="13046" applyNumberFormat="1" applyFont="1" applyFill="1" applyBorder="1" applyAlignment="1">
      <alignment horizontal="center" vertical="center"/>
    </xf>
    <xf numFmtId="176" fontId="8" fillId="0" borderId="32" xfId="13046" applyNumberFormat="1" applyFont="1" applyFill="1" applyBorder="1" applyAlignment="1">
      <alignment horizontal="center" vertical="center"/>
    </xf>
    <xf numFmtId="176" fontId="8" fillId="0" borderId="31" xfId="13046" applyNumberFormat="1" applyFont="1" applyFill="1" applyBorder="1" applyAlignment="1">
      <alignment horizontal="center" vertical="center"/>
    </xf>
    <xf numFmtId="202" fontId="8" fillId="0" borderId="0" xfId="13047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Border="1" applyAlignment="1">
      <alignment horizontal="center" vertical="center"/>
    </xf>
    <xf numFmtId="176" fontId="8" fillId="0" borderId="30" xfId="13046" applyNumberFormat="1" applyFont="1" applyFill="1" applyBorder="1" applyAlignment="1">
      <alignment horizontal="center" vertical="center"/>
    </xf>
    <xf numFmtId="202" fontId="8" fillId="0" borderId="0" xfId="13047" applyNumberFormat="1" applyFont="1" applyFill="1" applyBorder="1" applyAlignment="1">
      <alignment horizontal="center"/>
    </xf>
    <xf numFmtId="202" fontId="8" fillId="0" borderId="0" xfId="13048" applyNumberFormat="1" applyFont="1" applyFill="1" applyBorder="1" applyAlignment="1">
      <alignment horizontal="center" vertical="center" shrinkToFit="1"/>
    </xf>
    <xf numFmtId="49" fontId="8" fillId="0" borderId="0" xfId="13048" applyNumberFormat="1" applyFont="1" applyFill="1" applyBorder="1" applyAlignment="1">
      <alignment horizontal="center" vertical="center" shrinkToFit="1"/>
    </xf>
    <xf numFmtId="184" fontId="8" fillId="0" borderId="0" xfId="13048" applyNumberFormat="1" applyFont="1" applyFill="1" applyBorder="1" applyAlignment="1">
      <alignment horizontal="center" vertical="center" shrinkToFit="1"/>
    </xf>
    <xf numFmtId="202" fontId="48" fillId="17" borderId="30" xfId="13047" applyNumberFormat="1" applyFont="1" applyFill="1" applyBorder="1" applyAlignment="1">
      <alignment horizontal="center" vertical="center"/>
    </xf>
    <xf numFmtId="176" fontId="48" fillId="17" borderId="0" xfId="13046" applyNumberFormat="1" applyFont="1" applyFill="1" applyAlignment="1"/>
    <xf numFmtId="176" fontId="67" fillId="17" borderId="0" xfId="13048" applyNumberFormat="1" applyFont="1" applyFill="1" applyBorder="1" applyAlignment="1">
      <alignment horizontal="left" vertical="center" shrinkToFit="1"/>
    </xf>
    <xf numFmtId="202" fontId="8" fillId="17" borderId="30" xfId="13047" applyNumberFormat="1" applyFont="1" applyFill="1" applyBorder="1" applyAlignment="1">
      <alignment horizontal="center" wrapText="1"/>
    </xf>
    <xf numFmtId="202" fontId="8" fillId="17" borderId="28" xfId="13047" applyNumberFormat="1" applyFont="1" applyFill="1" applyBorder="1" applyAlignment="1">
      <alignment horizontal="center" vertical="center" wrapText="1"/>
    </xf>
    <xf numFmtId="202" fontId="8" fillId="17" borderId="32" xfId="13047" applyNumberFormat="1" applyFont="1" applyFill="1" applyBorder="1" applyAlignment="1">
      <alignment horizontal="center" vertical="center" wrapText="1"/>
    </xf>
    <xf numFmtId="202" fontId="8" fillId="17" borderId="31" xfId="13047" applyNumberFormat="1" applyFont="1" applyFill="1" applyBorder="1" applyAlignment="1">
      <alignment horizontal="center" vertical="center" wrapText="1"/>
    </xf>
    <xf numFmtId="58" fontId="8" fillId="0" borderId="0" xfId="13048" applyNumberFormat="1" applyFont="1" applyFill="1" applyBorder="1" applyAlignment="1">
      <alignment horizontal="left" vertical="center" shrinkToFit="1"/>
    </xf>
    <xf numFmtId="182" fontId="8" fillId="17" borderId="30" xfId="13047" applyNumberFormat="1" applyFont="1" applyFill="1" applyBorder="1" applyAlignment="1">
      <alignment horizontal="center"/>
    </xf>
    <xf numFmtId="202" fontId="8" fillId="0" borderId="0" xfId="13047" applyNumberFormat="1" applyFont="1" applyFill="1" applyBorder="1" applyAlignment="1">
      <alignment horizontal="center" wrapText="1"/>
    </xf>
    <xf numFmtId="176" fontId="8" fillId="17" borderId="28" xfId="13047" applyNumberFormat="1" applyFont="1" applyFill="1" applyBorder="1" applyAlignment="1">
      <alignment horizontal="center" vertical="center" wrapText="1"/>
    </xf>
    <xf numFmtId="176" fontId="36" fillId="17" borderId="0" xfId="13046" applyNumberFormat="1" applyFont="1" applyFill="1" applyAlignment="1"/>
    <xf numFmtId="176" fontId="8" fillId="17" borderId="32" xfId="13047" applyNumberFormat="1" applyFont="1" applyFill="1" applyBorder="1" applyAlignment="1">
      <alignment horizontal="center" vertical="center" wrapText="1"/>
    </xf>
    <xf numFmtId="176" fontId="8" fillId="17" borderId="31" xfId="13047" applyNumberFormat="1" applyFont="1" applyFill="1" applyBorder="1" applyAlignment="1">
      <alignment horizontal="center" vertical="center" wrapText="1"/>
    </xf>
    <xf numFmtId="58" fontId="8" fillId="17" borderId="0" xfId="13048" applyNumberFormat="1" applyFont="1" applyFill="1" applyBorder="1" applyAlignment="1">
      <alignment horizontal="left" vertical="center" shrinkToFit="1"/>
    </xf>
    <xf numFmtId="176" fontId="8" fillId="17" borderId="0" xfId="13048" applyNumberFormat="1" applyFont="1" applyFill="1" applyBorder="1" applyAlignment="1">
      <alignment horizontal="left" vertical="center" shrinkToFit="1"/>
    </xf>
    <xf numFmtId="182" fontId="8" fillId="0" borderId="0" xfId="13047" applyNumberFormat="1" applyFont="1" applyFill="1" applyBorder="1" applyAlignment="1">
      <alignment horizontal="center"/>
    </xf>
    <xf numFmtId="182" fontId="8" fillId="0" borderId="0" xfId="13047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Border="1" applyAlignment="1">
      <alignment horizontal="center" vertical="center"/>
    </xf>
    <xf numFmtId="182" fontId="8" fillId="0" borderId="30" xfId="13047" applyNumberFormat="1" applyFont="1" applyFill="1" applyBorder="1" applyAlignment="1">
      <alignment horizontal="center" vertical="center"/>
    </xf>
    <xf numFmtId="176" fontId="8" fillId="0" borderId="28" xfId="13047" applyNumberFormat="1" applyFont="1" applyFill="1" applyBorder="1" applyAlignment="1">
      <alignment horizontal="center" vertical="center"/>
    </xf>
    <xf numFmtId="176" fontId="8" fillId="0" borderId="32" xfId="13047" applyNumberFormat="1" applyFont="1" applyFill="1" applyBorder="1" applyAlignment="1">
      <alignment horizontal="center" vertical="center"/>
    </xf>
    <xf numFmtId="176" fontId="8" fillId="0" borderId="31" xfId="13047" applyNumberFormat="1" applyFont="1" applyFill="1" applyBorder="1" applyAlignment="1">
      <alignment horizontal="center" vertical="center"/>
    </xf>
    <xf numFmtId="176" fontId="8" fillId="0" borderId="30" xfId="13047" applyNumberFormat="1" applyFont="1" applyFill="1" applyBorder="1" applyAlignment="1">
      <alignment horizontal="center" vertical="center"/>
    </xf>
    <xf numFmtId="176" fontId="71" fillId="0" borderId="30" xfId="13046" applyNumberFormat="1" applyFont="1" applyFill="1" applyBorder="1" applyAlignment="1">
      <alignment horizontal="center" vertical="center" wrapText="1"/>
    </xf>
    <xf numFmtId="176" fontId="41" fillId="15" borderId="0" xfId="13051" applyNumberFormat="1" applyFont="1" applyFill="1" applyBorder="1" applyAlignment="1">
      <alignment horizontal="left" vertical="center"/>
    </xf>
    <xf numFmtId="176" fontId="8" fillId="0" borderId="0" xfId="13047" applyNumberFormat="1" applyFont="1" applyFill="1" applyBorder="1" applyAlignment="1">
      <alignment horizontal="center" vertical="center" wrapText="1"/>
    </xf>
    <xf numFmtId="202" fontId="8" fillId="0" borderId="30" xfId="13047" applyNumberFormat="1" applyFont="1" applyFill="1" applyBorder="1" applyAlignment="1">
      <alignment horizontal="center" wrapText="1"/>
    </xf>
    <xf numFmtId="176" fontId="71" fillId="0" borderId="32" xfId="13046" applyNumberFormat="1" applyFont="1" applyFill="1" applyBorder="1" applyAlignment="1">
      <alignment horizontal="center" vertical="center" wrapText="1"/>
    </xf>
    <xf numFmtId="176" fontId="8" fillId="0" borderId="0" xfId="13047" applyNumberFormat="1" applyFont="1" applyFill="1" applyBorder="1" applyAlignment="1">
      <alignment horizontal="center"/>
    </xf>
    <xf numFmtId="176" fontId="8" fillId="0" borderId="28" xfId="13047" applyNumberFormat="1" applyFont="1" applyFill="1" applyBorder="1" applyAlignment="1">
      <alignment horizontal="center" vertical="center" wrapText="1"/>
    </xf>
    <xf numFmtId="176" fontId="8" fillId="0" borderId="32" xfId="13047" applyNumberFormat="1" applyFont="1" applyFill="1" applyBorder="1" applyAlignment="1">
      <alignment horizontal="center" vertical="center" wrapText="1"/>
    </xf>
    <xf numFmtId="176" fontId="8" fillId="0" borderId="31" xfId="13047" applyNumberFormat="1" applyFont="1" applyFill="1" applyBorder="1" applyAlignment="1">
      <alignment horizontal="center" vertical="center" wrapText="1"/>
    </xf>
    <xf numFmtId="202" fontId="8" fillId="0" borderId="30" xfId="13046" applyNumberFormat="1" applyFont="1" applyFill="1" applyBorder="1" applyAlignment="1">
      <alignment horizontal="center"/>
    </xf>
    <xf numFmtId="176" fontId="13" fillId="17" borderId="0" xfId="13052" applyNumberFormat="1" applyFill="1" applyBorder="1" applyAlignment="1">
      <alignment horizontal="left" vertical="center"/>
    </xf>
    <xf numFmtId="176" fontId="13" fillId="17" borderId="30" xfId="13052" applyNumberFormat="1" applyFill="1" applyBorder="1" applyAlignment="1">
      <alignment horizontal="left" vertical="center"/>
    </xf>
    <xf numFmtId="202" fontId="8" fillId="0" borderId="33" xfId="13047" applyNumberFormat="1" applyFont="1" applyFill="1" applyBorder="1" applyAlignment="1">
      <alignment horizontal="center" wrapText="1"/>
    </xf>
    <xf numFmtId="176" fontId="8" fillId="0" borderId="0" xfId="13047" applyNumberFormat="1" applyFont="1" applyFill="1" applyBorder="1" applyAlignment="1">
      <alignment horizontal="center" wrapText="1"/>
    </xf>
    <xf numFmtId="176" fontId="8" fillId="0" borderId="30" xfId="13047" applyNumberFormat="1" applyFont="1" applyFill="1" applyBorder="1" applyAlignment="1">
      <alignment horizontal="center" vertical="center" wrapText="1"/>
    </xf>
    <xf numFmtId="176" fontId="7" fillId="0" borderId="0" xfId="13049" applyNumberFormat="1">
      <alignment vertical="center"/>
    </xf>
    <xf numFmtId="176" fontId="7" fillId="0" borderId="0" xfId="13049" applyNumberFormat="1" applyBorder="1" applyAlignment="1">
      <alignment horizontal="center" vertical="center" wrapText="1"/>
    </xf>
    <xf numFmtId="176" fontId="12" fillId="0" borderId="0" xfId="13046" applyNumberFormat="1" applyFont="1" applyFill="1" applyBorder="1" applyAlignment="1">
      <alignment horizontal="center" vertical="center"/>
    </xf>
    <xf numFmtId="176" fontId="8" fillId="17" borderId="30" xfId="13046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Border="1" applyAlignment="1">
      <alignment horizontal="center" vertical="center"/>
    </xf>
    <xf numFmtId="202" fontId="8" fillId="0" borderId="34" xfId="13047" applyNumberFormat="1" applyFont="1" applyFill="1" applyBorder="1" applyAlignment="1">
      <alignment horizontal="center" vertical="center"/>
    </xf>
    <xf numFmtId="176" fontId="8" fillId="0" borderId="33" xfId="13046" applyNumberFormat="1" applyFont="1" applyFill="1" applyBorder="1" applyAlignment="1">
      <alignment horizontal="center" vertical="center"/>
    </xf>
    <xf numFmtId="176" fontId="8" fillId="17" borderId="30" xfId="13046" applyNumberFormat="1" applyFont="1" applyFill="1" applyBorder="1" applyAlignment="1">
      <alignment horizontal="center" vertical="center"/>
    </xf>
    <xf numFmtId="176" fontId="8" fillId="17" borderId="31" xfId="13046" applyNumberFormat="1" applyFont="1" applyFill="1" applyBorder="1" applyAlignment="1">
      <alignment horizontal="center" vertical="center"/>
    </xf>
    <xf numFmtId="202" fontId="8" fillId="17" borderId="0" xfId="13047" applyNumberFormat="1" applyFont="1" applyFill="1" applyBorder="1" applyAlignment="1">
      <alignment horizontal="center"/>
    </xf>
    <xf numFmtId="176" fontId="8" fillId="17" borderId="0" xfId="13046" applyNumberFormat="1" applyFont="1" applyFill="1" applyBorder="1" applyAlignment="1"/>
    <xf numFmtId="176" fontId="8" fillId="17" borderId="11" xfId="13053" applyNumberFormat="1" applyFont="1" applyFill="1" applyBorder="1" applyAlignment="1">
      <alignment horizontal="center" vertical="center"/>
    </xf>
    <xf numFmtId="176" fontId="79" fillId="17" borderId="11" xfId="13046" applyNumberFormat="1" applyFont="1" applyFill="1" applyBorder="1" applyAlignment="1">
      <alignment horizontal="center"/>
    </xf>
    <xf numFmtId="202" fontId="8" fillId="0" borderId="30" xfId="13047" applyNumberFormat="1" applyFont="1" applyFill="1" applyBorder="1" applyAlignment="1">
      <alignment horizontal="center"/>
    </xf>
    <xf numFmtId="176" fontId="8" fillId="0" borderId="35" xfId="13048" applyNumberFormat="1" applyFont="1" applyFill="1" applyBorder="1" applyAlignment="1">
      <alignment vertical="center" shrinkToFit="1"/>
    </xf>
    <xf numFmtId="202" fontId="8" fillId="0" borderId="30" xfId="13047" applyNumberFormat="1" applyFont="1" applyFill="1" applyBorder="1" applyAlignment="1">
      <alignment horizontal="center" vertical="center" wrapText="1"/>
    </xf>
    <xf numFmtId="176" fontId="80" fillId="0" borderId="0" xfId="13048" applyNumberFormat="1" applyFont="1" applyFill="1" applyBorder="1" applyAlignment="1">
      <alignment horizontal="left" vertical="center" shrinkToFit="1"/>
    </xf>
    <xf numFmtId="202" fontId="8" fillId="0" borderId="11" xfId="13047" applyNumberFormat="1" applyFont="1" applyFill="1" applyBorder="1" applyAlignment="1">
      <alignment vertical="center" wrapText="1"/>
    </xf>
    <xf numFmtId="176" fontId="81" fillId="0" borderId="0" xfId="13046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>
      <alignment horizontal="left" vertical="center" wrapText="1" shrinkToFit="1"/>
    </xf>
    <xf numFmtId="202" fontId="8" fillId="0" borderId="0" xfId="13047" applyNumberFormat="1" applyFont="1" applyFill="1" applyBorder="1" applyAlignment="1">
      <alignment horizontal="center" vertical="center" wrapText="1"/>
    </xf>
    <xf numFmtId="202" fontId="8" fillId="0" borderId="28" xfId="13047" applyNumberFormat="1" applyFont="1" applyFill="1" applyBorder="1" applyAlignment="1">
      <alignment horizontal="center" vertical="center"/>
    </xf>
    <xf numFmtId="202" fontId="8" fillId="0" borderId="28" xfId="13047" applyNumberFormat="1" applyFont="1" applyFill="1" applyBorder="1" applyAlignment="1">
      <alignment horizontal="center" vertical="center"/>
    </xf>
    <xf numFmtId="202" fontId="8" fillId="0" borderId="31" xfId="13047" applyNumberFormat="1" applyFont="1" applyFill="1" applyBorder="1" applyAlignment="1">
      <alignment horizontal="center" vertical="center"/>
    </xf>
    <xf numFmtId="176" fontId="71" fillId="0" borderId="0" xfId="13046" applyNumberFormat="1" applyFont="1" applyFill="1" applyAlignment="1">
      <alignment horizontal="left" vertical="center" wrapText="1" shrinkToFit="1"/>
    </xf>
    <xf numFmtId="176" fontId="71" fillId="0" borderId="30" xfId="13046" applyNumberFormat="1" applyFont="1" applyFill="1" applyBorder="1" applyAlignment="1">
      <alignment horizontal="center" wrapText="1"/>
    </xf>
    <xf numFmtId="176" fontId="80" fillId="0" borderId="0" xfId="13047" applyNumberFormat="1" applyFont="1" applyFill="1" applyAlignment="1"/>
    <xf numFmtId="176" fontId="36" fillId="0" borderId="0" xfId="13047" applyNumberFormat="1" applyFont="1" applyFill="1" applyAlignment="1"/>
    <xf numFmtId="176" fontId="8" fillId="0" borderId="28" xfId="13047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Border="1" applyAlignment="1"/>
    <xf numFmtId="176" fontId="8" fillId="0" borderId="0" xfId="13046" applyNumberFormat="1" applyFont="1" applyFill="1" applyBorder="1" applyAlignment="1">
      <alignment vertical="center"/>
    </xf>
    <xf numFmtId="176" fontId="8" fillId="0" borderId="0" xfId="13048" applyNumberFormat="1" applyFont="1" applyFill="1" applyBorder="1" applyAlignment="1">
      <alignment horizontal="center" vertical="center" shrinkToFit="1"/>
    </xf>
    <xf numFmtId="176" fontId="41" fillId="15" borderId="0" xfId="13051" applyNumberFormat="1" applyFont="1" applyFill="1" applyBorder="1" applyAlignment="1">
      <alignment horizontal="left" vertical="center"/>
    </xf>
    <xf numFmtId="176" fontId="8" fillId="0" borderId="0" xfId="13054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Alignment="1">
      <alignment vertical="center"/>
    </xf>
    <xf numFmtId="176" fontId="42" fillId="0" borderId="0" xfId="13055" applyNumberFormat="1" applyFont="1" applyAlignment="1">
      <alignment horizontal="center" vertical="center"/>
    </xf>
    <xf numFmtId="202" fontId="8" fillId="0" borderId="0" xfId="13054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Alignment="1">
      <alignment horizontal="center" vertical="center"/>
    </xf>
    <xf numFmtId="176" fontId="40" fillId="0" borderId="0" xfId="13055" applyNumberFormat="1" applyFont="1" applyAlignment="1">
      <alignment horizontal="left" vertical="center"/>
    </xf>
    <xf numFmtId="176" fontId="34" fillId="0" borderId="0" xfId="13056" applyNumberFormat="1" applyFont="1" applyBorder="1" applyAlignment="1">
      <alignment horizontal="center" vertical="center"/>
    </xf>
    <xf numFmtId="0" fontId="23" fillId="0" borderId="0" xfId="13019" applyFont="1"/>
    <xf numFmtId="0" fontId="106" fillId="0" borderId="0" xfId="13019" applyFont="1"/>
    <xf numFmtId="0" fontId="106" fillId="0" borderId="0" xfId="13019" applyFont="1" applyFill="1"/>
    <xf numFmtId="0" fontId="56" fillId="0" borderId="0" xfId="13019" applyFont="1"/>
    <xf numFmtId="0" fontId="107" fillId="0" borderId="0" xfId="13019" applyFont="1"/>
    <xf numFmtId="0" fontId="107" fillId="0" borderId="0" xfId="13019" applyFont="1" applyFill="1"/>
    <xf numFmtId="182" fontId="106" fillId="0" borderId="45" xfId="13218" applyNumberFormat="1" applyFont="1" applyBorder="1" applyAlignment="1">
      <alignment horizontal="center" wrapText="1"/>
    </xf>
    <xf numFmtId="182" fontId="106" fillId="0" borderId="46" xfId="13218" applyNumberFormat="1" applyFont="1" applyBorder="1" applyAlignment="1">
      <alignment horizontal="center" vertical="center" wrapText="1"/>
    </xf>
    <xf numFmtId="0" fontId="106" fillId="0" borderId="23" xfId="13218" applyFont="1" applyFill="1" applyBorder="1" applyAlignment="1">
      <alignment horizontal="center" vertical="center" wrapText="1"/>
    </xf>
    <xf numFmtId="11" fontId="106" fillId="0" borderId="47" xfId="13218" applyNumberFormat="1" applyFont="1" applyBorder="1" applyAlignment="1">
      <alignment horizontal="center" vertical="center" wrapText="1"/>
    </xf>
    <xf numFmtId="0" fontId="106" fillId="0" borderId="48" xfId="13218" applyFont="1" applyFill="1" applyBorder="1" applyAlignment="1">
      <alignment horizontal="center" vertical="center" wrapText="1"/>
    </xf>
    <xf numFmtId="182" fontId="106" fillId="0" borderId="48" xfId="13218" applyNumberFormat="1" applyFont="1" applyBorder="1" applyAlignment="1">
      <alignment horizontal="center" wrapText="1"/>
    </xf>
    <xf numFmtId="0" fontId="106" fillId="0" borderId="49" xfId="13218" applyFont="1" applyFill="1" applyBorder="1" applyAlignment="1">
      <alignment horizontal="center" vertical="center" wrapText="1"/>
    </xf>
    <xf numFmtId="0" fontId="108" fillId="0" borderId="0" xfId="13019" applyFont="1"/>
    <xf numFmtId="0" fontId="60" fillId="0" borderId="0" xfId="13019" applyFont="1" applyAlignment="1">
      <alignment horizontal="left" vertical="center" wrapText="1" shrinkToFit="1"/>
    </xf>
    <xf numFmtId="0" fontId="106" fillId="0" borderId="48" xfId="13219" applyFont="1" applyBorder="1" applyAlignment="1">
      <alignment horizontal="center" vertical="center" wrapText="1"/>
    </xf>
    <xf numFmtId="0" fontId="106" fillId="0" borderId="50" xfId="13219" applyFont="1" applyBorder="1" applyAlignment="1">
      <alignment horizontal="center" vertical="center" wrapText="1"/>
    </xf>
    <xf numFmtId="0" fontId="106" fillId="0" borderId="49" xfId="13219" applyFont="1" applyBorder="1" applyAlignment="1">
      <alignment horizontal="center" vertical="center" wrapText="1"/>
    </xf>
    <xf numFmtId="0" fontId="106" fillId="0" borderId="49" xfId="13219" applyFont="1" applyBorder="1" applyAlignment="1">
      <alignment horizontal="center" vertical="center" wrapText="1"/>
    </xf>
    <xf numFmtId="0" fontId="106" fillId="0" borderId="51" xfId="13219" applyFont="1" applyBorder="1" applyAlignment="1">
      <alignment horizontal="center" vertical="center" wrapText="1"/>
    </xf>
    <xf numFmtId="0" fontId="106" fillId="35" borderId="52" xfId="13219" applyFont="1" applyFill="1" applyBorder="1" applyAlignment="1">
      <alignment horizontal="center" vertical="center" wrapText="1"/>
    </xf>
    <xf numFmtId="0" fontId="106" fillId="0" borderId="53" xfId="13219" applyFont="1" applyBorder="1" applyAlignment="1">
      <alignment horizontal="center" vertical="center" wrapText="1"/>
    </xf>
    <xf numFmtId="0" fontId="106" fillId="35" borderId="54" xfId="13219" applyFont="1" applyFill="1" applyBorder="1" applyAlignment="1">
      <alignment horizontal="center" vertical="center" wrapText="1"/>
    </xf>
    <xf numFmtId="0" fontId="108" fillId="0" borderId="0" xfId="13019" applyFont="1" applyFill="1"/>
    <xf numFmtId="0" fontId="106" fillId="0" borderId="0" xfId="13019" applyFont="1" applyFill="1" applyAlignment="1">
      <alignment horizontal="center" vertical="center" wrapText="1" shrinkToFit="1"/>
    </xf>
    <xf numFmtId="49" fontId="106" fillId="0" borderId="0" xfId="13019" applyNumberFormat="1" applyFont="1" applyFill="1" applyAlignment="1">
      <alignment horizontal="center" vertical="center" wrapText="1" shrinkToFit="1"/>
    </xf>
    <xf numFmtId="49" fontId="106" fillId="0" borderId="0" xfId="13019" applyNumberFormat="1" applyFont="1" applyFill="1" applyBorder="1" applyAlignment="1">
      <alignment horizontal="center" vertical="center" wrapText="1" shrinkToFit="1"/>
    </xf>
    <xf numFmtId="0" fontId="106" fillId="0" borderId="0" xfId="13218" applyFont="1" applyFill="1" applyBorder="1" applyAlignment="1">
      <alignment horizontal="center" vertical="center" wrapText="1"/>
    </xf>
    <xf numFmtId="0" fontId="60" fillId="0" borderId="0" xfId="13019" applyFont="1" applyFill="1" applyBorder="1" applyAlignment="1">
      <alignment horizontal="left" vertical="center" wrapText="1" shrinkToFit="1"/>
    </xf>
    <xf numFmtId="182" fontId="106" fillId="0" borderId="49" xfId="13218" applyNumberFormat="1" applyFont="1" applyBorder="1" applyAlignment="1">
      <alignment horizontal="center" wrapText="1"/>
    </xf>
    <xf numFmtId="182" fontId="106" fillId="0" borderId="50" xfId="13218" applyNumberFormat="1" applyFont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106" fillId="0" borderId="55" xfId="13218" applyFont="1" applyBorder="1" applyAlignment="1">
      <alignment horizontal="center" vertical="center" wrapText="1"/>
    </xf>
    <xf numFmtId="0" fontId="106" fillId="0" borderId="49" xfId="13218" applyFont="1" applyFill="1" applyBorder="1" applyAlignment="1">
      <alignment horizontal="center" vertical="center" wrapText="1"/>
    </xf>
    <xf numFmtId="0" fontId="106" fillId="0" borderId="32" xfId="13218" applyFont="1" applyFill="1" applyBorder="1" applyAlignment="1">
      <alignment horizontal="center" vertical="center" wrapText="1"/>
    </xf>
    <xf numFmtId="0" fontId="106" fillId="0" borderId="49" xfId="13218" applyFont="1" applyBorder="1" applyAlignment="1">
      <alignment horizontal="center" vertical="center" wrapText="1"/>
    </xf>
    <xf numFmtId="182" fontId="106" fillId="0" borderId="56" xfId="13218" applyNumberFormat="1" applyFont="1" applyBorder="1" applyAlignment="1">
      <alignment horizontal="center" wrapText="1"/>
    </xf>
    <xf numFmtId="182" fontId="106" fillId="0" borderId="57" xfId="13218" applyNumberFormat="1" applyFont="1" applyBorder="1" applyAlignment="1">
      <alignment horizontal="center" vertical="center" wrapText="1"/>
    </xf>
    <xf numFmtId="0" fontId="106" fillId="0" borderId="58" xfId="13218" applyFont="1" applyFill="1" applyBorder="1" applyAlignment="1">
      <alignment horizontal="center" vertical="center" wrapText="1"/>
    </xf>
    <xf numFmtId="0" fontId="106" fillId="0" borderId="45" xfId="13019" applyFont="1" applyBorder="1" applyAlignment="1">
      <alignment horizontal="center" vertical="center" wrapText="1"/>
    </xf>
    <xf numFmtId="0" fontId="106" fillId="0" borderId="52" xfId="13019" applyFont="1" applyBorder="1" applyAlignment="1">
      <alignment horizontal="center" vertical="center" wrapText="1"/>
    </xf>
    <xf numFmtId="0" fontId="106" fillId="35" borderId="52" xfId="13019" applyFont="1" applyFill="1" applyBorder="1" applyAlignment="1">
      <alignment horizontal="center" vertical="center" wrapText="1"/>
    </xf>
    <xf numFmtId="0" fontId="106" fillId="0" borderId="56" xfId="13019" applyFont="1" applyBorder="1" applyAlignment="1">
      <alignment horizontal="center" vertical="center" wrapText="1"/>
    </xf>
    <xf numFmtId="0" fontId="106" fillId="35" borderId="56" xfId="13019" applyFont="1" applyFill="1" applyBorder="1" applyAlignment="1">
      <alignment horizontal="center" vertical="center" wrapText="1"/>
    </xf>
    <xf numFmtId="182" fontId="106" fillId="0" borderId="46" xfId="13019" applyNumberFormat="1" applyFont="1" applyBorder="1" applyAlignment="1">
      <alignment horizontal="center" wrapText="1"/>
    </xf>
    <xf numFmtId="182" fontId="106" fillId="0" borderId="0" xfId="13019" applyNumberFormat="1" applyFont="1" applyAlignment="1">
      <alignment horizontal="center" wrapText="1"/>
    </xf>
    <xf numFmtId="182" fontId="106" fillId="0" borderId="0" xfId="13019" applyNumberFormat="1" applyFont="1" applyAlignment="1">
      <alignment horizontal="center" vertical="center" wrapText="1"/>
    </xf>
    <xf numFmtId="0" fontId="106" fillId="0" borderId="0" xfId="13019" applyFont="1" applyAlignment="1">
      <alignment horizontal="center" vertical="center" wrapText="1" shrinkToFit="1"/>
    </xf>
    <xf numFmtId="0" fontId="106" fillId="0" borderId="0" xfId="13019" applyFont="1" applyAlignment="1">
      <alignment horizontal="center" wrapText="1"/>
    </xf>
    <xf numFmtId="182" fontId="106" fillId="0" borderId="49" xfId="13218" applyNumberFormat="1" applyFont="1" applyBorder="1" applyAlignment="1">
      <alignment horizontal="center"/>
    </xf>
    <xf numFmtId="0" fontId="106" fillId="0" borderId="59" xfId="13218" applyFont="1" applyBorder="1" applyAlignment="1">
      <alignment horizontal="center" vertical="center" wrapText="1"/>
    </xf>
    <xf numFmtId="0" fontId="106" fillId="0" borderId="45" xfId="13218" applyFont="1" applyFill="1" applyBorder="1" applyAlignment="1">
      <alignment horizontal="center" vertical="center" wrapText="1"/>
    </xf>
    <xf numFmtId="182" fontId="106" fillId="0" borderId="60" xfId="13218" applyNumberFormat="1" applyFont="1" applyBorder="1" applyAlignment="1">
      <alignment horizontal="center"/>
    </xf>
    <xf numFmtId="182" fontId="106" fillId="0" borderId="46" xfId="13218" applyNumberFormat="1" applyFont="1" applyBorder="1" applyAlignment="1">
      <alignment horizontal="center"/>
    </xf>
    <xf numFmtId="0" fontId="106" fillId="0" borderId="61" xfId="13218" applyFont="1" applyFill="1" applyBorder="1" applyAlignment="1">
      <alignment horizontal="center" vertical="center" wrapText="1"/>
    </xf>
    <xf numFmtId="0" fontId="106" fillId="0" borderId="45" xfId="13219" applyFont="1" applyBorder="1" applyAlignment="1">
      <alignment horizontal="center" vertical="center" wrapText="1"/>
    </xf>
    <xf numFmtId="0" fontId="106" fillId="0" borderId="57" xfId="13219" applyFont="1" applyBorder="1" applyAlignment="1">
      <alignment horizontal="center" vertical="center" wrapText="1"/>
    </xf>
    <xf numFmtId="0" fontId="106" fillId="0" borderId="62" xfId="13219" applyFont="1" applyBorder="1" applyAlignment="1">
      <alignment horizontal="center" vertical="center" wrapText="1"/>
    </xf>
    <xf numFmtId="0" fontId="106" fillId="0" borderId="52" xfId="13219" applyFont="1" applyBorder="1" applyAlignment="1">
      <alignment horizontal="center" vertical="center" wrapText="1"/>
    </xf>
    <xf numFmtId="0" fontId="106" fillId="0" borderId="63" xfId="13219" applyFont="1" applyBorder="1" applyAlignment="1">
      <alignment horizontal="center" vertical="center" wrapText="1"/>
    </xf>
    <xf numFmtId="0" fontId="106" fillId="0" borderId="56" xfId="13219" applyFont="1" applyBorder="1" applyAlignment="1">
      <alignment horizontal="center" vertical="center" wrapText="1"/>
    </xf>
    <xf numFmtId="0" fontId="106" fillId="35" borderId="56" xfId="13219" applyFont="1" applyFill="1" applyBorder="1" applyAlignment="1">
      <alignment horizontal="center" vertical="center" wrapText="1"/>
    </xf>
    <xf numFmtId="184" fontId="106" fillId="0" borderId="0" xfId="13019" applyNumberFormat="1" applyFont="1" applyFill="1" applyAlignment="1">
      <alignment horizontal="center" vertical="center" wrapText="1" shrinkToFit="1"/>
    </xf>
    <xf numFmtId="0" fontId="60" fillId="0" borderId="0" xfId="13019" applyFont="1" applyFill="1" applyAlignment="1">
      <alignment horizontal="left" vertical="center" wrapText="1" shrinkToFit="1"/>
    </xf>
    <xf numFmtId="0" fontId="60" fillId="15" borderId="0" xfId="13019" applyFont="1" applyFill="1" applyAlignment="1">
      <alignment horizontal="left" vertical="center" wrapText="1"/>
    </xf>
    <xf numFmtId="0" fontId="60" fillId="0" borderId="0" xfId="13019" applyFont="1" applyFill="1" applyAlignment="1">
      <alignment horizontal="left" vertical="center" wrapText="1"/>
    </xf>
    <xf numFmtId="0" fontId="60" fillId="15" borderId="0" xfId="13019" applyFont="1" applyFill="1" applyAlignment="1">
      <alignment horizontal="left" vertical="center" wrapText="1"/>
    </xf>
    <xf numFmtId="182" fontId="106" fillId="0" borderId="49" xfId="13019" applyNumberFormat="1" applyFont="1" applyBorder="1" applyAlignment="1">
      <alignment horizontal="center" vertical="center" wrapText="1"/>
    </xf>
    <xf numFmtId="182" fontId="106" fillId="0" borderId="64" xfId="13019" applyNumberFormat="1" applyFont="1" applyBorder="1" applyAlignment="1">
      <alignment horizontal="center" vertical="center" wrapText="1"/>
    </xf>
    <xf numFmtId="0" fontId="106" fillId="36" borderId="49" xfId="13019" applyFont="1" applyFill="1" applyBorder="1" applyAlignment="1">
      <alignment horizontal="center" vertical="center"/>
    </xf>
    <xf numFmtId="206" fontId="106" fillId="0" borderId="8" xfId="13019" applyNumberFormat="1" applyFont="1" applyFill="1" applyBorder="1" applyAlignment="1" applyProtection="1">
      <alignment horizontal="center" vertical="center"/>
      <protection locked="0"/>
    </xf>
    <xf numFmtId="0" fontId="106" fillId="0" borderId="49" xfId="13019" applyFont="1" applyBorder="1" applyAlignment="1">
      <alignment horizontal="center" vertical="center"/>
    </xf>
    <xf numFmtId="0" fontId="60" fillId="0" borderId="0" xfId="13019" applyFont="1"/>
    <xf numFmtId="206" fontId="106" fillId="0" borderId="8" xfId="13019" applyNumberFormat="1" applyFont="1" applyFill="1" applyBorder="1" applyAlignment="1" applyProtection="1">
      <alignment horizontal="center"/>
      <protection locked="0"/>
    </xf>
    <xf numFmtId="206" fontId="106" fillId="0" borderId="61" xfId="13019" applyNumberFormat="1" applyFont="1" applyFill="1" applyBorder="1" applyAlignment="1" applyProtection="1">
      <alignment horizontal="center"/>
      <protection locked="0"/>
    </xf>
    <xf numFmtId="0" fontId="106" fillId="0" borderId="49" xfId="13019" applyFont="1" applyBorder="1" applyAlignment="1">
      <alignment horizontal="center"/>
    </xf>
    <xf numFmtId="0" fontId="106" fillId="0" borderId="65" xfId="13019" applyFont="1" applyBorder="1" applyAlignment="1">
      <alignment horizontal="center" vertical="center" wrapText="1"/>
    </xf>
    <xf numFmtId="0" fontId="106" fillId="37" borderId="65" xfId="13019" applyFont="1" applyFill="1" applyBorder="1" applyAlignment="1">
      <alignment horizontal="center" vertical="center" wrapText="1"/>
    </xf>
    <xf numFmtId="0" fontId="106" fillId="37" borderId="56" xfId="13019" applyFont="1" applyFill="1" applyBorder="1" applyAlignment="1">
      <alignment horizontal="center" vertical="center" wrapText="1"/>
    </xf>
    <xf numFmtId="182" fontId="106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6" fontId="106" fillId="0" borderId="0" xfId="13019" applyNumberFormat="1" applyFont="1" applyFill="1" applyBorder="1" applyAlignment="1" applyProtection="1">
      <alignment horizontal="center"/>
      <protection locked="0"/>
    </xf>
    <xf numFmtId="0" fontId="60" fillId="0" borderId="0" xfId="13019" applyFont="1" applyFill="1" applyAlignment="1">
      <alignment horizontal="left"/>
    </xf>
    <xf numFmtId="0" fontId="106" fillId="0" borderId="49" xfId="13019" applyFont="1" applyFill="1" applyBorder="1" applyAlignment="1">
      <alignment horizontal="center"/>
    </xf>
    <xf numFmtId="206" fontId="106" fillId="0" borderId="49" xfId="13019" applyNumberFormat="1" applyFont="1" applyFill="1" applyBorder="1" applyAlignment="1" applyProtection="1">
      <alignment horizontal="center"/>
      <protection locked="0"/>
    </xf>
    <xf numFmtId="0" fontId="106" fillId="35" borderId="65" xfId="13019" applyFont="1" applyFill="1" applyBorder="1" applyAlignment="1">
      <alignment horizontal="center" vertical="center" wrapText="1"/>
    </xf>
    <xf numFmtId="0" fontId="109" fillId="0" borderId="0" xfId="13019" applyFont="1"/>
    <xf numFmtId="49" fontId="106" fillId="0" borderId="49" xfId="13220" applyNumberFormat="1" applyFont="1" applyBorder="1" applyAlignment="1">
      <alignment horizontal="center" vertical="center" wrapText="1"/>
    </xf>
    <xf numFmtId="182" fontId="109" fillId="0" borderId="0" xfId="13019" applyNumberFormat="1" applyFont="1" applyFill="1" applyBorder="1" applyAlignment="1">
      <alignment horizontal="center"/>
    </xf>
    <xf numFmtId="182" fontId="109" fillId="0" borderId="0" xfId="13019" applyNumberFormat="1" applyFont="1" applyFill="1" applyBorder="1" applyAlignment="1">
      <alignment horizontal="center" vertical="center" wrapText="1"/>
    </xf>
    <xf numFmtId="0" fontId="110" fillId="0" borderId="0" xfId="13019" applyFont="1" applyFill="1" applyBorder="1" applyAlignment="1">
      <alignment horizontal="center" vertical="center"/>
    </xf>
    <xf numFmtId="1" fontId="109" fillId="0" borderId="0" xfId="13019" applyNumberFormat="1" applyFont="1" applyFill="1" applyBorder="1" applyAlignment="1">
      <alignment horizontal="center" vertical="center" wrapText="1"/>
    </xf>
    <xf numFmtId="0" fontId="106" fillId="0" borderId="8" xfId="13019" applyFont="1" applyFill="1" applyBorder="1" applyAlignment="1">
      <alignment horizontal="center" vertical="center"/>
    </xf>
    <xf numFmtId="0" fontId="106" fillId="0" borderId="9" xfId="13019" applyFont="1" applyFill="1" applyBorder="1" applyAlignment="1">
      <alignment horizontal="center" vertical="center"/>
    </xf>
    <xf numFmtId="0" fontId="106" fillId="0" borderId="61" xfId="13019" applyFont="1" applyFill="1" applyBorder="1" applyAlignment="1">
      <alignment horizontal="center" vertical="center"/>
    </xf>
    <xf numFmtId="0" fontId="106" fillId="0" borderId="27" xfId="13019" applyFont="1" applyBorder="1" applyAlignment="1">
      <alignment horizontal="center" vertical="center" wrapText="1"/>
    </xf>
    <xf numFmtId="0" fontId="106" fillId="0" borderId="66" xfId="13019" applyFont="1" applyBorder="1" applyAlignment="1">
      <alignment horizontal="center" vertical="center" wrapText="1"/>
    </xf>
    <xf numFmtId="0" fontId="106" fillId="35" borderId="66" xfId="13019" applyFont="1" applyFill="1" applyBorder="1" applyAlignment="1">
      <alignment horizontal="center" vertical="center" wrapText="1"/>
    </xf>
    <xf numFmtId="0" fontId="106" fillId="0" borderId="67" xfId="13019" applyFont="1" applyBorder="1" applyAlignment="1">
      <alignment horizontal="center" vertical="center" wrapText="1"/>
    </xf>
    <xf numFmtId="0" fontId="111" fillId="0" borderId="0" xfId="13019" applyFont="1" applyFill="1"/>
    <xf numFmtId="182" fontId="112" fillId="0" borderId="0" xfId="13019" applyNumberFormat="1" applyFont="1" applyFill="1" applyBorder="1" applyAlignment="1">
      <alignment horizontal="center"/>
    </xf>
    <xf numFmtId="182" fontId="112" fillId="0" borderId="0" xfId="13019" applyNumberFormat="1" applyFont="1" applyFill="1" applyBorder="1" applyAlignment="1">
      <alignment horizontal="center" vertical="center" wrapText="1"/>
    </xf>
    <xf numFmtId="0" fontId="113" fillId="0" borderId="0" xfId="13019" applyFont="1" applyFill="1" applyBorder="1" applyAlignment="1">
      <alignment horizontal="center" vertical="center"/>
    </xf>
    <xf numFmtId="1" fontId="112" fillId="0" borderId="0" xfId="13019" applyNumberFormat="1" applyFont="1" applyFill="1" applyBorder="1" applyAlignment="1">
      <alignment horizontal="center" vertical="center" wrapText="1"/>
    </xf>
    <xf numFmtId="0" fontId="114" fillId="0" borderId="0" xfId="13019" applyFont="1" applyFill="1" applyAlignment="1">
      <alignment horizontal="left"/>
    </xf>
    <xf numFmtId="182" fontId="106" fillId="0" borderId="49" xfId="13019" applyNumberFormat="1" applyFont="1" applyBorder="1" applyAlignment="1">
      <alignment horizontal="center" wrapText="1"/>
    </xf>
    <xf numFmtId="0" fontId="108" fillId="0" borderId="0" xfId="13019" applyFont="1" applyFill="1" applyAlignment="1">
      <alignment horizontal="left"/>
    </xf>
    <xf numFmtId="182" fontId="106" fillId="0" borderId="0" xfId="13019" applyNumberFormat="1" applyFont="1" applyFill="1" applyBorder="1" applyAlignment="1">
      <alignment horizontal="left" vertical="center" wrapText="1"/>
    </xf>
    <xf numFmtId="0" fontId="106" fillId="0" borderId="0" xfId="13019" applyFont="1" applyFill="1" applyBorder="1" applyAlignment="1">
      <alignment horizontal="left" vertical="center"/>
    </xf>
    <xf numFmtId="206" fontId="106" fillId="0" borderId="0" xfId="13019" applyNumberFormat="1" applyFont="1" applyFill="1" applyBorder="1" applyAlignment="1" applyProtection="1">
      <alignment horizontal="left"/>
      <protection locked="0"/>
    </xf>
    <xf numFmtId="182" fontId="106" fillId="0" borderId="49" xfId="13019" applyNumberFormat="1" applyFont="1" applyBorder="1" applyAlignment="1">
      <alignment horizontal="center"/>
    </xf>
    <xf numFmtId="0" fontId="106" fillId="0" borderId="49" xfId="13019" applyFont="1" applyBorder="1" applyAlignment="1">
      <alignment horizontal="center" wrapText="1"/>
    </xf>
    <xf numFmtId="206" fontId="106" fillId="0" borderId="49" xfId="13019" applyNumberFormat="1" applyFont="1" applyFill="1" applyBorder="1" applyAlignment="1" applyProtection="1">
      <alignment horizontal="center" wrapText="1"/>
      <protection locked="0"/>
    </xf>
    <xf numFmtId="0" fontId="106" fillId="0" borderId="56" xfId="13019" applyFont="1" applyBorder="1" applyAlignment="1">
      <alignment horizontal="center" vertical="center" wrapText="1"/>
    </xf>
    <xf numFmtId="182" fontId="111" fillId="0" borderId="0" xfId="13019" applyNumberFormat="1" applyFont="1" applyFill="1" applyBorder="1" applyAlignment="1">
      <alignment horizontal="center"/>
    </xf>
    <xf numFmtId="182" fontId="111" fillId="0" borderId="0" xfId="13019" applyNumberFormat="1" applyFont="1" applyFill="1" applyBorder="1" applyAlignment="1">
      <alignment horizontal="center" vertical="center" wrapText="1"/>
    </xf>
    <xf numFmtId="0" fontId="114" fillId="0" borderId="15" xfId="13019" applyFont="1" applyFill="1" applyBorder="1" applyAlignment="1">
      <alignment horizontal="left"/>
    </xf>
    <xf numFmtId="0" fontId="106" fillId="0" borderId="0" xfId="13019" applyFont="1" applyFill="1" applyBorder="1" applyAlignment="1">
      <alignment horizontal="center" vertical="center"/>
    </xf>
    <xf numFmtId="0" fontId="106" fillId="36" borderId="8" xfId="13019" applyFont="1" applyFill="1" applyBorder="1" applyAlignment="1">
      <alignment horizontal="center" vertical="center"/>
    </xf>
    <xf numFmtId="0" fontId="106" fillId="36" borderId="9" xfId="13019" applyFont="1" applyFill="1" applyBorder="1" applyAlignment="1">
      <alignment horizontal="center" vertical="center"/>
    </xf>
    <xf numFmtId="0" fontId="106" fillId="36" borderId="61" xfId="13019" applyFont="1" applyFill="1" applyBorder="1" applyAlignment="1">
      <alignment horizontal="center" vertical="center"/>
    </xf>
    <xf numFmtId="0" fontId="108" fillId="0" borderId="68" xfId="13019" applyFont="1" applyBorder="1"/>
    <xf numFmtId="0" fontId="106" fillId="0" borderId="69" xfId="13019" applyFont="1" applyBorder="1" applyAlignment="1">
      <alignment horizontal="center" vertical="center" wrapText="1"/>
    </xf>
    <xf numFmtId="0" fontId="106" fillId="0" borderId="54" xfId="13019" applyFont="1" applyBorder="1" applyAlignment="1">
      <alignment horizontal="center" vertical="center" wrapText="1"/>
    </xf>
    <xf numFmtId="0" fontId="106" fillId="35" borderId="54" xfId="13019" applyFont="1" applyFill="1" applyBorder="1" applyAlignment="1">
      <alignment horizontal="center" vertical="center" wrapText="1"/>
    </xf>
    <xf numFmtId="0" fontId="106" fillId="0" borderId="68" xfId="13019" applyFont="1" applyBorder="1"/>
    <xf numFmtId="182" fontId="106" fillId="0" borderId="0" xfId="13019" applyNumberFormat="1" applyFont="1" applyFill="1" applyBorder="1" applyAlignment="1">
      <alignment horizontal="center"/>
    </xf>
    <xf numFmtId="0" fontId="60" fillId="0" borderId="70" xfId="13019" applyFont="1" applyFill="1" applyBorder="1" applyAlignment="1">
      <alignment horizontal="left"/>
    </xf>
    <xf numFmtId="0" fontId="108" fillId="0" borderId="70" xfId="13019" applyFont="1" applyBorder="1"/>
    <xf numFmtId="0" fontId="111" fillId="0" borderId="49" xfId="13019" applyFont="1" applyFill="1" applyBorder="1" applyAlignment="1">
      <alignment horizontal="center" vertical="center"/>
    </xf>
    <xf numFmtId="0" fontId="13" fillId="0" borderId="0" xfId="13019" applyFont="1"/>
    <xf numFmtId="182" fontId="106" fillId="0" borderId="64" xfId="13019" applyNumberFormat="1" applyFont="1" applyBorder="1" applyAlignment="1">
      <alignment horizontal="center"/>
    </xf>
    <xf numFmtId="207" fontId="106" fillId="0" borderId="0" xfId="13019" applyNumberFormat="1" applyFont="1" applyFill="1" applyBorder="1" applyAlignment="1">
      <alignment horizontal="center" vertical="center" wrapText="1"/>
    </xf>
    <xf numFmtId="182" fontId="111" fillId="0" borderId="49" xfId="13019" applyNumberFormat="1" applyFont="1" applyFill="1" applyBorder="1" applyAlignment="1">
      <alignment horizontal="center"/>
    </xf>
    <xf numFmtId="182" fontId="111" fillId="0" borderId="64" xfId="13019" applyNumberFormat="1" applyFont="1" applyFill="1" applyBorder="1" applyAlignment="1">
      <alignment horizontal="center" vertical="center" wrapText="1"/>
    </xf>
    <xf numFmtId="0" fontId="111" fillId="0" borderId="8" xfId="13019" applyFont="1" applyFill="1" applyBorder="1" applyAlignment="1">
      <alignment horizontal="center" vertical="center"/>
    </xf>
    <xf numFmtId="0" fontId="60" fillId="0" borderId="0" xfId="13019" applyFont="1" applyFill="1" applyBorder="1"/>
    <xf numFmtId="0" fontId="111" fillId="0" borderId="9" xfId="13019" applyFont="1" applyFill="1" applyBorder="1" applyAlignment="1">
      <alignment horizontal="center" vertical="center"/>
    </xf>
    <xf numFmtId="0" fontId="111" fillId="0" borderId="15" xfId="13019" applyFont="1" applyFill="1" applyBorder="1" applyAlignment="1">
      <alignment horizontal="center" vertical="center"/>
    </xf>
    <xf numFmtId="0" fontId="111" fillId="0" borderId="71" xfId="13019" applyFont="1" applyFill="1" applyBorder="1" applyAlignment="1">
      <alignment horizontal="center" vertical="center"/>
    </xf>
    <xf numFmtId="0" fontId="106" fillId="0" borderId="60" xfId="13019" applyFont="1" applyBorder="1" applyAlignment="1">
      <alignment horizontal="center" vertical="center" wrapText="1"/>
    </xf>
    <xf numFmtId="0" fontId="106" fillId="0" borderId="49" xfId="13019" applyFont="1" applyBorder="1" applyAlignment="1">
      <alignment horizontal="center" vertical="center" wrapText="1"/>
    </xf>
    <xf numFmtId="0" fontId="106" fillId="0" borderId="72" xfId="13019" applyFont="1" applyBorder="1" applyAlignment="1">
      <alignment horizontal="center" vertical="center" wrapText="1"/>
    </xf>
    <xf numFmtId="0" fontId="111" fillId="0" borderId="0" xfId="13019" applyFont="1" applyFill="1" applyBorder="1" applyAlignment="1">
      <alignment horizontal="center" vertical="center"/>
    </xf>
    <xf numFmtId="0" fontId="106" fillId="0" borderId="0" xfId="13019" applyFont="1" applyAlignment="1">
      <alignment horizontal="center"/>
    </xf>
    <xf numFmtId="0" fontId="60" fillId="0" borderId="0" xfId="13019" applyFont="1" applyFill="1"/>
    <xf numFmtId="0" fontId="106" fillId="0" borderId="0" xfId="13019" applyFont="1" applyFill="1" applyBorder="1"/>
    <xf numFmtId="0" fontId="60" fillId="0" borderId="0" xfId="13019" applyFont="1" applyFill="1" applyBorder="1" applyAlignment="1">
      <alignment horizontal="left"/>
    </xf>
    <xf numFmtId="182" fontId="106" fillId="0" borderId="49" xfId="13220" applyNumberFormat="1" applyFont="1" applyBorder="1" applyAlignment="1">
      <alignment horizontal="center"/>
    </xf>
    <xf numFmtId="182" fontId="106" fillId="0" borderId="49" xfId="13220" applyNumberFormat="1" applyFont="1" applyBorder="1" applyAlignment="1">
      <alignment horizontal="center" vertical="center" wrapText="1"/>
    </xf>
    <xf numFmtId="0" fontId="106" fillId="0" borderId="49" xfId="13019" applyFont="1" applyFill="1" applyBorder="1" applyAlignment="1">
      <alignment horizontal="center" vertical="center"/>
    </xf>
    <xf numFmtId="0" fontId="60" fillId="0" borderId="0" xfId="13019" applyFont="1" applyBorder="1" applyAlignment="1">
      <alignment horizontal="left" vertical="center" shrinkToFit="1"/>
    </xf>
    <xf numFmtId="0" fontId="106" fillId="0" borderId="49" xfId="13019" applyFont="1" applyFill="1" applyBorder="1" applyAlignment="1">
      <alignment horizontal="center" wrapText="1"/>
    </xf>
    <xf numFmtId="0" fontId="106" fillId="0" borderId="56" xfId="13019" applyFont="1" applyBorder="1" applyAlignment="1">
      <alignment horizontal="center" vertical="center"/>
    </xf>
    <xf numFmtId="0" fontId="106" fillId="0" borderId="0" xfId="13019" applyFont="1" applyBorder="1" applyAlignment="1">
      <alignment horizontal="center" vertical="center"/>
    </xf>
    <xf numFmtId="0" fontId="106" fillId="0" borderId="0" xfId="13019" applyFont="1" applyBorder="1" applyAlignment="1">
      <alignment horizontal="center" vertical="center"/>
    </xf>
    <xf numFmtId="0" fontId="106" fillId="0" borderId="61" xfId="13019" applyFont="1" applyBorder="1" applyAlignment="1">
      <alignment horizontal="center" vertical="center"/>
    </xf>
    <xf numFmtId="0" fontId="106" fillId="0" borderId="72" xfId="13019" applyFont="1" applyBorder="1" applyAlignment="1">
      <alignment horizontal="center" vertical="center"/>
    </xf>
    <xf numFmtId="0" fontId="106" fillId="0" borderId="57" xfId="13019" applyFont="1" applyBorder="1" applyAlignment="1">
      <alignment horizontal="center" vertical="center"/>
    </xf>
    <xf numFmtId="0" fontId="106" fillId="0" borderId="73" xfId="13019" applyFont="1" applyBorder="1" applyAlignment="1">
      <alignment horizontal="center" vertical="center"/>
    </xf>
    <xf numFmtId="0" fontId="106" fillId="0" borderId="49" xfId="13019" applyFont="1" applyBorder="1" applyAlignment="1">
      <alignment horizontal="center" vertical="center"/>
    </xf>
    <xf numFmtId="0" fontId="106" fillId="0" borderId="0" xfId="13019" applyFont="1" applyFill="1" applyBorder="1" applyAlignment="1">
      <alignment horizontal="center" vertical="center" shrinkToFit="1"/>
    </xf>
    <xf numFmtId="49" fontId="106" fillId="0" borderId="0" xfId="13019" applyNumberFormat="1" applyFont="1" applyFill="1" applyBorder="1" applyAlignment="1">
      <alignment horizontal="center" vertical="center" shrinkToFit="1"/>
    </xf>
    <xf numFmtId="184" fontId="106" fillId="0" borderId="0" xfId="13019" applyNumberFormat="1" applyFont="1" applyFill="1" applyBorder="1" applyAlignment="1">
      <alignment horizontal="center" vertical="center" shrinkToFit="1"/>
    </xf>
    <xf numFmtId="0" fontId="60" fillId="0" borderId="0" xfId="13019" applyFont="1" applyFill="1" applyBorder="1" applyAlignment="1">
      <alignment horizontal="left" vertical="center" shrinkToFit="1"/>
    </xf>
    <xf numFmtId="0" fontId="111" fillId="0" borderId="61" xfId="13019" applyFont="1" applyFill="1" applyBorder="1" applyAlignment="1">
      <alignment horizontal="center" vertical="center"/>
    </xf>
    <xf numFmtId="0" fontId="106" fillId="35" borderId="61" xfId="13019" applyFont="1" applyFill="1" applyBorder="1" applyAlignment="1">
      <alignment horizontal="center" vertical="center"/>
    </xf>
    <xf numFmtId="0" fontId="106" fillId="35" borderId="49" xfId="13019" applyFont="1" applyFill="1" applyBorder="1" applyAlignment="1">
      <alignment horizontal="center" vertical="center"/>
    </xf>
    <xf numFmtId="182" fontId="106" fillId="0" borderId="0" xfId="13019" applyNumberFormat="1" applyFont="1" applyBorder="1" applyAlignment="1">
      <alignment horizontal="center" wrapText="1"/>
    </xf>
    <xf numFmtId="182" fontId="106" fillId="0" borderId="0" xfId="13019" applyNumberFormat="1" applyFont="1" applyBorder="1" applyAlignment="1">
      <alignment horizontal="center" vertical="center" wrapText="1"/>
    </xf>
    <xf numFmtId="0" fontId="8" fillId="16" borderId="0" xfId="13019" applyNumberFormat="1" applyFont="1" applyFill="1" applyBorder="1" applyAlignment="1">
      <alignment horizontal="center" vertical="center" wrapText="1"/>
    </xf>
    <xf numFmtId="0" fontId="106" fillId="0" borderId="0" xfId="13019" applyFont="1" applyBorder="1" applyAlignment="1">
      <alignment horizontal="center"/>
    </xf>
    <xf numFmtId="0" fontId="106" fillId="37" borderId="49" xfId="13019" applyFont="1" applyFill="1" applyBorder="1" applyAlignment="1">
      <alignment horizontal="center" vertical="center"/>
    </xf>
    <xf numFmtId="0" fontId="106" fillId="0" borderId="61" xfId="13019" applyFont="1" applyBorder="1" applyAlignment="1">
      <alignment horizontal="center" vertical="center"/>
    </xf>
    <xf numFmtId="0" fontId="106" fillId="35" borderId="62" xfId="13019" applyFont="1" applyFill="1" applyBorder="1" applyAlignment="1">
      <alignment horizontal="center" vertical="center"/>
    </xf>
    <xf numFmtId="0" fontId="106" fillId="35" borderId="63" xfId="13019" applyFont="1" applyFill="1" applyBorder="1" applyAlignment="1">
      <alignment horizontal="center" vertical="center"/>
    </xf>
    <xf numFmtId="0" fontId="111" fillId="0" borderId="0" xfId="13019" applyFont="1" applyFill="1" applyBorder="1" applyAlignment="1">
      <alignment horizontal="center" vertical="center" shrinkToFit="1"/>
    </xf>
    <xf numFmtId="49" fontId="111" fillId="0" borderId="0" xfId="13019" applyNumberFormat="1" applyFont="1" applyFill="1" applyBorder="1" applyAlignment="1">
      <alignment horizontal="center" vertical="center" shrinkToFit="1"/>
    </xf>
    <xf numFmtId="184" fontId="111" fillId="0" borderId="0" xfId="13019" applyNumberFormat="1" applyFont="1" applyFill="1" applyBorder="1" applyAlignment="1">
      <alignment horizontal="center" vertical="center" shrinkToFit="1"/>
    </xf>
    <xf numFmtId="0" fontId="114" fillId="0" borderId="0" xfId="13019" applyFont="1" applyFill="1" applyBorder="1" applyAlignment="1">
      <alignment horizontal="left" vertical="center" shrinkToFit="1"/>
    </xf>
    <xf numFmtId="0" fontId="106" fillId="0" borderId="0" xfId="13019" applyFont="1" applyBorder="1"/>
    <xf numFmtId="0" fontId="60" fillId="15" borderId="8" xfId="13019" applyFont="1" applyFill="1" applyBorder="1" applyAlignment="1">
      <alignment horizontal="left" vertical="center"/>
    </xf>
    <xf numFmtId="0" fontId="106" fillId="0" borderId="0" xfId="13019" applyFont="1" applyAlignment="1"/>
    <xf numFmtId="0" fontId="115" fillId="0" borderId="0" xfId="13019" applyFont="1" applyAlignment="1"/>
    <xf numFmtId="182" fontId="106" fillId="36" borderId="49" xfId="13019" applyNumberFormat="1" applyFont="1" applyFill="1" applyBorder="1" applyAlignment="1">
      <alignment horizontal="center"/>
    </xf>
    <xf numFmtId="0" fontId="106" fillId="0" borderId="49" xfId="13019" applyFont="1" applyFill="1" applyBorder="1" applyAlignment="1">
      <alignment horizontal="center" vertical="center"/>
    </xf>
    <xf numFmtId="0" fontId="106" fillId="0" borderId="49" xfId="13221" applyFont="1" applyFill="1" applyBorder="1" applyAlignment="1">
      <alignment horizontal="center"/>
    </xf>
    <xf numFmtId="0" fontId="60" fillId="16" borderId="0" xfId="13019" applyFont="1" applyFill="1" applyBorder="1" applyAlignment="1">
      <alignment horizontal="left" vertical="center" wrapText="1" shrinkToFit="1"/>
    </xf>
    <xf numFmtId="0" fontId="60" fillId="16" borderId="0" xfId="13019" applyFont="1" applyFill="1" applyBorder="1" applyAlignment="1">
      <alignment horizontal="left" vertical="center" wrapText="1" shrinkToFit="1"/>
    </xf>
    <xf numFmtId="0" fontId="106" fillId="16" borderId="49" xfId="13019" applyFont="1" applyFill="1" applyBorder="1" applyAlignment="1">
      <alignment horizontal="center" vertical="center" wrapText="1"/>
    </xf>
    <xf numFmtId="0" fontId="106" fillId="0" borderId="49" xfId="13019" applyFont="1" applyBorder="1" applyAlignment="1">
      <alignment horizontal="center" vertical="center" wrapText="1"/>
    </xf>
    <xf numFmtId="0" fontId="106" fillId="16" borderId="49" xfId="13019" applyFont="1" applyFill="1" applyBorder="1" applyAlignment="1">
      <alignment horizontal="center" vertical="center" wrapText="1"/>
    </xf>
    <xf numFmtId="0" fontId="106" fillId="0" borderId="0" xfId="13019" applyFont="1" applyFill="1" applyAlignment="1"/>
    <xf numFmtId="0" fontId="60" fillId="0" borderId="8" xfId="13019" applyFont="1" applyFill="1" applyBorder="1" applyAlignment="1">
      <alignment horizontal="left" vertical="center" shrinkToFit="1"/>
    </xf>
    <xf numFmtId="49" fontId="60" fillId="0" borderId="8" xfId="13019" applyNumberFormat="1" applyFont="1" applyFill="1" applyBorder="1" applyAlignment="1">
      <alignment horizontal="left" vertical="center" shrinkToFit="1"/>
    </xf>
    <xf numFmtId="184" fontId="60" fillId="0" borderId="8" xfId="13019" applyNumberFormat="1" applyFont="1" applyFill="1" applyBorder="1" applyAlignment="1">
      <alignment horizontal="left" vertical="center" shrinkToFit="1"/>
    </xf>
    <xf numFmtId="0" fontId="60" fillId="0" borderId="15" xfId="13019" applyFont="1" applyFill="1" applyBorder="1" applyAlignment="1">
      <alignment horizontal="left" vertical="center" shrinkToFit="1"/>
    </xf>
    <xf numFmtId="0" fontId="60" fillId="0" borderId="74" xfId="13019" applyFont="1" applyFill="1" applyBorder="1" applyAlignment="1">
      <alignment horizontal="left" vertical="center" shrinkToFit="1"/>
    </xf>
    <xf numFmtId="0" fontId="106" fillId="0" borderId="49" xfId="13221" applyFont="1" applyFill="1" applyBorder="1" applyAlignment="1">
      <alignment horizontal="center" vertical="center" wrapText="1"/>
    </xf>
    <xf numFmtId="0" fontId="106" fillId="36" borderId="49" xfId="13019" applyFont="1" applyFill="1" applyBorder="1" applyAlignment="1">
      <alignment horizontal="center" vertical="center"/>
    </xf>
    <xf numFmtId="0" fontId="106" fillId="0" borderId="49" xfId="13221" applyFont="1" applyFill="1" applyBorder="1" applyAlignment="1">
      <alignment horizontal="center" vertical="center"/>
    </xf>
    <xf numFmtId="0" fontId="106" fillId="36" borderId="49" xfId="13019" applyFont="1" applyFill="1" applyBorder="1" applyAlignment="1">
      <alignment horizontal="center" vertical="center" wrapText="1"/>
    </xf>
    <xf numFmtId="0" fontId="106" fillId="35" borderId="49" xfId="13019" applyFont="1" applyFill="1" applyBorder="1" applyAlignment="1"/>
    <xf numFmtId="0" fontId="60" fillId="36" borderId="0" xfId="13019" applyFont="1" applyFill="1" applyBorder="1" applyAlignment="1">
      <alignment horizontal="left" vertical="center" shrinkToFit="1"/>
    </xf>
    <xf numFmtId="0" fontId="106" fillId="0" borderId="49" xfId="13019" applyFont="1" applyBorder="1" applyAlignment="1"/>
    <xf numFmtId="0" fontId="106" fillId="0" borderId="0" xfId="13019" applyFont="1" applyFill="1" applyBorder="1" applyAlignment="1"/>
    <xf numFmtId="182" fontId="106" fillId="0" borderId="49" xfId="13019" applyNumberFormat="1" applyFont="1" applyFill="1" applyBorder="1" applyAlignment="1">
      <alignment horizontal="center"/>
    </xf>
    <xf numFmtId="182" fontId="106" fillId="0" borderId="64" xfId="13019" applyNumberFormat="1" applyFont="1" applyFill="1" applyBorder="1" applyAlignment="1">
      <alignment horizontal="center" vertical="center"/>
    </xf>
    <xf numFmtId="0" fontId="60" fillId="0" borderId="0" xfId="13019" applyFont="1" applyFill="1" applyBorder="1" applyAlignment="1">
      <alignment horizontal="left" vertical="center" shrinkToFit="1"/>
    </xf>
    <xf numFmtId="182" fontId="106" fillId="0" borderId="64" xfId="13019" applyNumberFormat="1" applyFont="1" applyBorder="1" applyAlignment="1">
      <alignment horizontal="center" vertical="center"/>
    </xf>
    <xf numFmtId="0" fontId="106" fillId="36" borderId="60" xfId="13019" applyFont="1" applyFill="1" applyBorder="1" applyAlignment="1">
      <alignment horizontal="center" vertical="center"/>
    </xf>
    <xf numFmtId="0" fontId="106" fillId="0" borderId="62" xfId="13019" applyFont="1" applyBorder="1" applyAlignment="1"/>
    <xf numFmtId="0" fontId="106" fillId="0" borderId="65" xfId="13019" applyFont="1" applyBorder="1" applyAlignment="1"/>
    <xf numFmtId="0" fontId="106" fillId="35" borderId="65" xfId="13019" applyFont="1" applyFill="1" applyBorder="1" applyAlignment="1"/>
    <xf numFmtId="0" fontId="106" fillId="36" borderId="57" xfId="13019" applyFont="1" applyFill="1" applyBorder="1" applyAlignment="1">
      <alignment horizontal="center" vertical="center"/>
    </xf>
    <xf numFmtId="0" fontId="106" fillId="36" borderId="59" xfId="13019" applyFont="1" applyFill="1" applyBorder="1" applyAlignment="1">
      <alignment horizontal="center" vertical="center"/>
    </xf>
    <xf numFmtId="0" fontId="106" fillId="36" borderId="45" xfId="13019" applyFont="1" applyFill="1" applyBorder="1" applyAlignment="1">
      <alignment horizontal="center" vertical="center"/>
    </xf>
    <xf numFmtId="0" fontId="106" fillId="35" borderId="45" xfId="13019" applyFont="1" applyFill="1" applyBorder="1" applyAlignment="1">
      <alignment horizontal="center" vertical="center"/>
    </xf>
    <xf numFmtId="0" fontId="106" fillId="37" borderId="65" xfId="13019" applyFont="1" applyFill="1" applyBorder="1" applyAlignment="1"/>
    <xf numFmtId="0" fontId="106" fillId="37" borderId="45" xfId="13019" applyFont="1" applyFill="1" applyBorder="1" applyAlignment="1">
      <alignment horizontal="center" vertical="center"/>
    </xf>
    <xf numFmtId="182" fontId="106" fillId="36" borderId="49" xfId="13019" applyNumberFormat="1" applyFont="1" applyFill="1" applyBorder="1" applyAlignment="1">
      <alignment horizontal="center" vertical="center"/>
    </xf>
    <xf numFmtId="0" fontId="106" fillId="36" borderId="65" xfId="13019" applyFont="1" applyFill="1" applyBorder="1" applyAlignment="1">
      <alignment horizontal="center" vertical="center"/>
    </xf>
    <xf numFmtId="0" fontId="106" fillId="0" borderId="60" xfId="13019" applyFont="1" applyBorder="1" applyAlignment="1"/>
    <xf numFmtId="0" fontId="106" fillId="16" borderId="57" xfId="13019" applyFont="1" applyFill="1" applyBorder="1" applyAlignment="1">
      <alignment horizontal="center" vertical="center"/>
    </xf>
    <xf numFmtId="0" fontId="106" fillId="36" borderId="57" xfId="13019" applyFont="1" applyFill="1" applyBorder="1" applyAlignment="1">
      <alignment horizontal="center" vertical="center"/>
    </xf>
    <xf numFmtId="0" fontId="111" fillId="0" borderId="49" xfId="13019" applyFont="1" applyBorder="1" applyAlignment="1">
      <alignment horizontal="center" wrapText="1"/>
    </xf>
    <xf numFmtId="0" fontId="106" fillId="38" borderId="49" xfId="13019" applyFont="1" applyFill="1" applyBorder="1" applyAlignment="1"/>
    <xf numFmtId="0" fontId="106" fillId="38" borderId="49" xfId="13019" applyFont="1" applyFill="1" applyBorder="1" applyAlignment="1">
      <alignment horizontal="center" vertical="center"/>
    </xf>
    <xf numFmtId="0" fontId="106" fillId="0" borderId="0" xfId="13019" applyFont="1" applyFill="1" applyBorder="1" applyAlignment="1"/>
    <xf numFmtId="0" fontId="106" fillId="0" borderId="0" xfId="13019" applyFont="1" applyBorder="1" applyAlignment="1"/>
    <xf numFmtId="0" fontId="106" fillId="36" borderId="75" xfId="13019" applyFont="1" applyFill="1" applyBorder="1" applyAlignment="1">
      <alignment horizontal="center" vertical="center"/>
    </xf>
    <xf numFmtId="182" fontId="106" fillId="16" borderId="49" xfId="13019" applyNumberFormat="1" applyFont="1" applyFill="1" applyBorder="1" applyAlignment="1">
      <alignment horizontal="center"/>
    </xf>
    <xf numFmtId="0" fontId="60" fillId="36" borderId="0" xfId="13019" applyFont="1" applyFill="1" applyBorder="1" applyAlignment="1">
      <alignment horizontal="center" vertical="center" shrinkToFit="1"/>
    </xf>
    <xf numFmtId="0" fontId="106" fillId="36" borderId="27" xfId="13019" applyFont="1" applyFill="1" applyBorder="1" applyAlignment="1">
      <alignment horizontal="center" vertical="center"/>
    </xf>
    <xf numFmtId="0" fontId="106" fillId="36" borderId="66" xfId="13019" applyFont="1" applyFill="1" applyBorder="1" applyAlignment="1">
      <alignment horizontal="center" vertical="center"/>
    </xf>
    <xf numFmtId="0" fontId="106" fillId="35" borderId="66" xfId="13019" applyFont="1" applyFill="1" applyBorder="1" applyAlignment="1">
      <alignment horizontal="center" vertical="center"/>
    </xf>
    <xf numFmtId="0" fontId="106" fillId="36" borderId="67" xfId="13019" applyFont="1" applyFill="1" applyBorder="1" applyAlignment="1">
      <alignment horizontal="center" vertical="center"/>
    </xf>
    <xf numFmtId="0" fontId="106" fillId="36" borderId="56" xfId="13019" applyFont="1" applyFill="1" applyBorder="1" applyAlignment="1">
      <alignment horizontal="center" vertical="center"/>
    </xf>
    <xf numFmtId="0" fontId="106" fillId="35" borderId="56" xfId="13019" applyFont="1" applyFill="1" applyBorder="1" applyAlignment="1">
      <alignment horizontal="center" vertical="center"/>
    </xf>
    <xf numFmtId="0" fontId="106" fillId="37" borderId="66" xfId="13019" applyFont="1" applyFill="1" applyBorder="1" applyAlignment="1">
      <alignment horizontal="center" vertical="center"/>
    </xf>
    <xf numFmtId="0" fontId="106" fillId="37" borderId="56" xfId="13019" applyFont="1" applyFill="1" applyBorder="1" applyAlignment="1">
      <alignment horizontal="center" vertical="center"/>
    </xf>
    <xf numFmtId="0" fontId="60" fillId="15" borderId="0" xfId="13222" applyFont="1" applyFill="1" applyBorder="1" applyAlignment="1">
      <alignment horizontal="left" vertical="center"/>
    </xf>
    <xf numFmtId="0" fontId="108" fillId="0" borderId="0" xfId="13019" applyFont="1" applyBorder="1" applyAlignment="1"/>
    <xf numFmtId="0" fontId="106" fillId="0" borderId="61" xfId="13019" applyFont="1" applyFill="1" applyBorder="1" applyAlignment="1">
      <alignment horizontal="center"/>
    </xf>
    <xf numFmtId="0" fontId="106" fillId="0" borderId="60" xfId="13019" applyFont="1" applyBorder="1" applyAlignment="1">
      <alignment horizontal="center" vertical="center"/>
    </xf>
    <xf numFmtId="0" fontId="106" fillId="0" borderId="49" xfId="13019" applyFont="1" applyBorder="1" applyAlignment="1">
      <alignment horizontal="center"/>
    </xf>
    <xf numFmtId="0" fontId="106" fillId="35" borderId="49" xfId="13019" applyFont="1" applyFill="1" applyBorder="1" applyAlignment="1">
      <alignment horizontal="center"/>
    </xf>
    <xf numFmtId="0" fontId="106" fillId="0" borderId="45" xfId="13019" applyFont="1" applyBorder="1" applyAlignment="1">
      <alignment horizontal="center" vertical="center"/>
    </xf>
    <xf numFmtId="0" fontId="106" fillId="37" borderId="49" xfId="13019" applyFont="1" applyFill="1" applyBorder="1" applyAlignment="1">
      <alignment horizontal="center"/>
    </xf>
    <xf numFmtId="0" fontId="106" fillId="0" borderId="49" xfId="13223" applyFont="1" applyFill="1" applyBorder="1" applyAlignment="1">
      <alignment horizontal="center" vertical="center" wrapText="1"/>
    </xf>
    <xf numFmtId="0" fontId="106" fillId="0" borderId="49" xfId="13019" applyFont="1" applyFill="1" applyBorder="1" applyAlignment="1">
      <alignment horizontal="center"/>
    </xf>
    <xf numFmtId="0" fontId="106" fillId="0" borderId="49" xfId="13221" applyFont="1" applyFill="1" applyBorder="1" applyAlignment="1">
      <alignment horizontal="center" wrapText="1"/>
    </xf>
    <xf numFmtId="0" fontId="106" fillId="0" borderId="66" xfId="13019" applyFont="1" applyBorder="1" applyAlignment="1">
      <alignment horizontal="center" vertical="center"/>
    </xf>
    <xf numFmtId="0" fontId="106" fillId="0" borderId="76" xfId="13019" applyFont="1" applyBorder="1" applyAlignment="1">
      <alignment horizontal="center" vertical="center"/>
    </xf>
    <xf numFmtId="0" fontId="106" fillId="38" borderId="8" xfId="13019" applyFont="1" applyFill="1" applyBorder="1" applyAlignment="1">
      <alignment horizontal="center" vertical="center"/>
    </xf>
    <xf numFmtId="0" fontId="106" fillId="0" borderId="56" xfId="13019" applyFont="1" applyBorder="1" applyAlignment="1">
      <alignment horizontal="center" vertical="center"/>
    </xf>
    <xf numFmtId="0" fontId="106" fillId="0" borderId="77" xfId="13019" applyFont="1" applyBorder="1" applyAlignment="1">
      <alignment horizontal="center" vertical="center"/>
    </xf>
    <xf numFmtId="0" fontId="106" fillId="38" borderId="61" xfId="13019" applyFont="1" applyFill="1" applyBorder="1" applyAlignment="1">
      <alignment horizontal="center" vertical="center"/>
    </xf>
    <xf numFmtId="0" fontId="108" fillId="0" borderId="0" xfId="13019" applyFont="1" applyFill="1" applyBorder="1" applyAlignment="1"/>
    <xf numFmtId="182" fontId="106" fillId="0" borderId="0" xfId="13019" applyNumberFormat="1" applyFont="1" applyFill="1" applyBorder="1" applyAlignment="1">
      <alignment horizontal="center" wrapText="1"/>
    </xf>
    <xf numFmtId="0" fontId="106" fillId="0" borderId="0" xfId="13019" applyFont="1" applyFill="1" applyBorder="1" applyAlignment="1">
      <alignment horizontal="center" vertical="center" wrapText="1"/>
    </xf>
    <xf numFmtId="206" fontId="106" fillId="0" borderId="0" xfId="13019" applyNumberFormat="1" applyFont="1" applyFill="1" applyBorder="1" applyAlignment="1" applyProtection="1">
      <alignment horizontal="center" wrapText="1"/>
      <protection locked="0"/>
    </xf>
    <xf numFmtId="0" fontId="106" fillId="38" borderId="49" xfId="13019" applyFont="1" applyFill="1" applyBorder="1" applyAlignment="1">
      <alignment horizontal="center"/>
    </xf>
    <xf numFmtId="0" fontId="106" fillId="0" borderId="8" xfId="13019" applyFont="1" applyBorder="1" applyAlignment="1">
      <alignment horizontal="center" vertical="center" wrapText="1"/>
    </xf>
    <xf numFmtId="0" fontId="106" fillId="0" borderId="9" xfId="13019" applyFont="1" applyBorder="1" applyAlignment="1">
      <alignment horizontal="center" vertical="center" wrapText="1"/>
    </xf>
    <xf numFmtId="0" fontId="106" fillId="0" borderId="61" xfId="13019" applyFont="1" applyBorder="1" applyAlignment="1">
      <alignment horizontal="center" vertical="center" wrapText="1"/>
    </xf>
    <xf numFmtId="182" fontId="111" fillId="0" borderId="49" xfId="13019" applyNumberFormat="1" applyFont="1" applyFill="1" applyBorder="1" applyAlignment="1">
      <alignment horizontal="center" wrapText="1"/>
    </xf>
    <xf numFmtId="0" fontId="108" fillId="0" borderId="0" xfId="13019" applyFont="1" applyBorder="1"/>
    <xf numFmtId="0" fontId="106" fillId="0" borderId="61" xfId="13019" applyFont="1" applyBorder="1" applyAlignment="1">
      <alignment horizontal="center"/>
    </xf>
    <xf numFmtId="0" fontId="106" fillId="38" borderId="61" xfId="13019" applyFont="1" applyFill="1" applyBorder="1" applyAlignment="1">
      <alignment horizontal="center"/>
    </xf>
    <xf numFmtId="0" fontId="106" fillId="0" borderId="78" xfId="13019" applyFont="1" applyBorder="1" applyAlignment="1">
      <alignment horizontal="center" vertical="center"/>
    </xf>
    <xf numFmtId="0" fontId="106" fillId="0" borderId="66" xfId="13019" applyFont="1" applyBorder="1" applyAlignment="1"/>
    <xf numFmtId="0" fontId="106" fillId="0" borderId="79" xfId="13019" applyFont="1" applyBorder="1" applyAlignment="1">
      <alignment horizontal="center" vertical="center"/>
    </xf>
    <xf numFmtId="0" fontId="106" fillId="0" borderId="69" xfId="13019" applyFont="1" applyBorder="1" applyAlignment="1">
      <alignment horizontal="center" vertical="center"/>
    </xf>
    <xf numFmtId="182" fontId="111" fillId="0" borderId="0" xfId="13019" applyNumberFormat="1" applyFont="1" applyFill="1" applyBorder="1" applyAlignment="1">
      <alignment horizontal="center" wrapText="1"/>
    </xf>
    <xf numFmtId="0" fontId="106" fillId="0" borderId="0" xfId="13019" applyFont="1" applyBorder="1" applyAlignment="1">
      <alignment horizontal="center" vertical="center" wrapText="1"/>
    </xf>
    <xf numFmtId="0" fontId="106" fillId="0" borderId="0" xfId="13019" applyFont="1" applyBorder="1" applyAlignment="1">
      <alignment horizontal="center" wrapText="1"/>
    </xf>
    <xf numFmtId="182" fontId="111" fillId="0" borderId="49" xfId="13019" applyNumberFormat="1" applyFont="1" applyFill="1" applyBorder="1" applyAlignment="1">
      <alignment horizontal="center" vertical="center" wrapText="1"/>
    </xf>
    <xf numFmtId="0" fontId="106" fillId="35" borderId="61" xfId="13019" applyFont="1" applyFill="1" applyBorder="1" applyAlignment="1">
      <alignment horizontal="center"/>
    </xf>
    <xf numFmtId="0" fontId="106" fillId="0" borderId="57" xfId="13019" applyFont="1" applyBorder="1" applyAlignment="1">
      <alignment horizontal="center" vertical="center"/>
    </xf>
    <xf numFmtId="0" fontId="106" fillId="37" borderId="61" xfId="13019" applyFont="1" applyFill="1" applyBorder="1" applyAlignment="1">
      <alignment horizontal="center"/>
    </xf>
    <xf numFmtId="0" fontId="108" fillId="0" borderId="0" xfId="13019" applyFont="1" applyFill="1" applyBorder="1"/>
    <xf numFmtId="0" fontId="106" fillId="0" borderId="8" xfId="13019" applyFont="1" applyBorder="1" applyAlignment="1">
      <alignment horizontal="center" vertical="center"/>
    </xf>
    <xf numFmtId="0" fontId="106" fillId="35" borderId="8" xfId="13019" applyFont="1" applyFill="1" applyBorder="1" applyAlignment="1">
      <alignment horizontal="center" vertical="center"/>
    </xf>
    <xf numFmtId="0" fontId="116" fillId="0" borderId="0" xfId="13019" applyFont="1" applyBorder="1"/>
    <xf numFmtId="0" fontId="111" fillId="0" borderId="0" xfId="13019" applyFont="1" applyBorder="1" applyAlignment="1"/>
    <xf numFmtId="0" fontId="111" fillId="0" borderId="8" xfId="13019" applyFont="1" applyFill="1" applyBorder="1" applyAlignment="1">
      <alignment horizontal="center" vertical="center" wrapText="1"/>
    </xf>
    <xf numFmtId="0" fontId="111" fillId="0" borderId="9" xfId="13019" applyFont="1" applyFill="1" applyBorder="1" applyAlignment="1">
      <alignment horizontal="center" vertical="center" wrapText="1"/>
    </xf>
    <xf numFmtId="0" fontId="111" fillId="0" borderId="61" xfId="13019" applyFont="1" applyFill="1" applyBorder="1" applyAlignment="1">
      <alignment horizontal="center" vertical="center" wrapText="1"/>
    </xf>
    <xf numFmtId="0" fontId="106" fillId="0" borderId="0" xfId="13019" applyFont="1" applyBorder="1" applyAlignment="1"/>
    <xf numFmtId="0" fontId="106" fillId="0" borderId="80" xfId="13019" applyFont="1" applyBorder="1" applyAlignment="1">
      <alignment horizontal="center" vertical="center"/>
    </xf>
    <xf numFmtId="0" fontId="106" fillId="0" borderId="49" xfId="13019" applyFont="1" applyFill="1" applyBorder="1" applyAlignment="1"/>
    <xf numFmtId="0" fontId="116" fillId="0" borderId="0" xfId="13019" applyFont="1" applyFill="1" applyBorder="1"/>
    <xf numFmtId="0" fontId="116" fillId="0" borderId="0" xfId="13019" applyFont="1" applyFill="1" applyBorder="1" applyAlignment="1"/>
    <xf numFmtId="182" fontId="106" fillId="0" borderId="8" xfId="13019" applyNumberFormat="1" applyFont="1" applyFill="1" applyBorder="1" applyAlignment="1">
      <alignment horizontal="center" wrapText="1"/>
    </xf>
    <xf numFmtId="0" fontId="106" fillId="0" borderId="8" xfId="13223" applyFont="1" applyFill="1" applyBorder="1" applyAlignment="1">
      <alignment horizontal="center" vertical="center" wrapText="1"/>
    </xf>
    <xf numFmtId="0" fontId="106" fillId="0" borderId="9" xfId="13223" applyFont="1" applyFill="1" applyBorder="1" applyAlignment="1">
      <alignment horizontal="center" vertical="center" wrapText="1"/>
    </xf>
    <xf numFmtId="0" fontId="106" fillId="0" borderId="61" xfId="13223" applyFont="1" applyFill="1" applyBorder="1" applyAlignment="1">
      <alignment horizontal="center" vertical="center" wrapText="1"/>
    </xf>
    <xf numFmtId="0" fontId="111" fillId="0" borderId="0" xfId="13019" applyFont="1" applyAlignment="1">
      <alignment horizontal="center" wrapText="1"/>
    </xf>
    <xf numFmtId="182" fontId="106" fillId="0" borderId="49" xfId="13019" applyNumberFormat="1" applyFont="1" applyFill="1" applyBorder="1" applyAlignment="1">
      <alignment horizontal="center" wrapText="1"/>
    </xf>
    <xf numFmtId="182" fontId="106" fillId="0" borderId="64" xfId="13019" applyNumberFormat="1" applyFont="1" applyFill="1" applyBorder="1" applyAlignment="1">
      <alignment horizontal="center" vertical="center" wrapText="1"/>
    </xf>
    <xf numFmtId="0" fontId="106" fillId="0" borderId="0" xfId="13019" applyFont="1" applyFill="1" applyBorder="1" applyAlignment="1">
      <alignment horizontal="left" vertical="center" shrinkToFit="1"/>
    </xf>
    <xf numFmtId="0" fontId="106" fillId="0" borderId="49" xfId="13019" applyFont="1" applyFill="1" applyBorder="1"/>
    <xf numFmtId="0" fontId="106" fillId="37" borderId="49" xfId="13019" applyFont="1" applyFill="1" applyBorder="1"/>
    <xf numFmtId="0" fontId="111" fillId="0" borderId="0" xfId="13019" applyFont="1" applyFill="1" applyAlignment="1">
      <alignment horizontal="center" wrapText="1"/>
    </xf>
    <xf numFmtId="0" fontId="106" fillId="0" borderId="0" xfId="13223" applyFont="1" applyFill="1" applyBorder="1" applyAlignment="1">
      <alignment horizontal="center" vertical="center" wrapText="1"/>
    </xf>
    <xf numFmtId="0" fontId="106" fillId="0" borderId="0" xfId="13221" applyFont="1" applyFill="1" applyBorder="1" applyAlignment="1">
      <alignment horizontal="center"/>
    </xf>
    <xf numFmtId="0" fontId="106" fillId="0" borderId="8" xfId="13019" applyFont="1" applyFill="1" applyBorder="1" applyAlignment="1">
      <alignment horizontal="center" vertical="center"/>
    </xf>
    <xf numFmtId="0" fontId="106" fillId="37" borderId="8" xfId="13019" applyFont="1" applyFill="1" applyBorder="1" applyAlignment="1">
      <alignment horizontal="center" vertical="center"/>
    </xf>
    <xf numFmtId="182" fontId="106" fillId="0" borderId="61" xfId="13019" applyNumberFormat="1" applyFont="1" applyFill="1" applyBorder="1" applyAlignment="1">
      <alignment horizontal="center" wrapText="1"/>
    </xf>
    <xf numFmtId="182" fontId="106" fillId="0" borderId="71" xfId="13019" applyNumberFormat="1" applyFont="1" applyFill="1" applyBorder="1" applyAlignment="1">
      <alignment horizontal="center" vertical="center" wrapText="1"/>
    </xf>
    <xf numFmtId="0" fontId="106" fillId="0" borderId="61" xfId="13019" applyFont="1" applyFill="1" applyBorder="1" applyAlignment="1">
      <alignment horizontal="center" vertical="center"/>
    </xf>
    <xf numFmtId="0" fontId="106" fillId="0" borderId="8" xfId="13223" applyFont="1" applyFill="1" applyBorder="1" applyAlignment="1">
      <alignment vertical="center" wrapText="1"/>
    </xf>
    <xf numFmtId="0" fontId="106" fillId="0" borderId="8" xfId="13223" applyFont="1" applyFill="1" applyBorder="1" applyAlignment="1">
      <alignment horizontal="center" vertical="center" wrapText="1"/>
    </xf>
    <xf numFmtId="0" fontId="106" fillId="0" borderId="81" xfId="13221" applyFont="1" applyFill="1" applyBorder="1" applyAlignment="1">
      <alignment horizontal="center"/>
    </xf>
    <xf numFmtId="0" fontId="106" fillId="0" borderId="0" xfId="13019" applyFont="1" applyBorder="1" applyAlignment="1">
      <alignment horizontal="left" vertical="center" shrinkToFit="1"/>
    </xf>
    <xf numFmtId="0" fontId="106" fillId="0" borderId="49" xfId="13019" applyFont="1" applyFill="1" applyBorder="1" applyAlignment="1">
      <alignment horizontal="center" vertical="center" wrapText="1"/>
    </xf>
    <xf numFmtId="0" fontId="106" fillId="0" borderId="61" xfId="13223" applyFont="1" applyFill="1" applyBorder="1" applyAlignment="1">
      <alignment horizontal="center" vertical="center" wrapText="1"/>
    </xf>
    <xf numFmtId="0" fontId="106" fillId="35" borderId="49" xfId="13019" applyFont="1" applyFill="1" applyBorder="1"/>
    <xf numFmtId="0" fontId="106" fillId="0" borderId="49" xfId="13223" applyFont="1" applyFill="1" applyBorder="1" applyAlignment="1">
      <alignment horizontal="center" vertical="center" wrapText="1"/>
    </xf>
    <xf numFmtId="0" fontId="117" fillId="0" borderId="0" xfId="13019" applyFont="1" applyFill="1" applyBorder="1"/>
    <xf numFmtId="0" fontId="116" fillId="0" borderId="0" xfId="13019" applyFont="1" applyFill="1" applyBorder="1" applyAlignment="1">
      <alignment horizontal="center"/>
    </xf>
    <xf numFmtId="0" fontId="60" fillId="0" borderId="82" xfId="13019" applyFont="1" applyFill="1" applyBorder="1" applyAlignment="1">
      <alignment horizontal="left" vertical="center" shrinkToFit="1"/>
    </xf>
    <xf numFmtId="0" fontId="108" fillId="0" borderId="0" xfId="13019" applyFont="1" applyBorder="1" applyAlignment="1">
      <alignment horizontal="center"/>
    </xf>
    <xf numFmtId="0" fontId="106" fillId="0" borderId="9" xfId="13019" applyFont="1" applyBorder="1" applyAlignment="1">
      <alignment horizontal="center" vertical="center"/>
    </xf>
    <xf numFmtId="0" fontId="106" fillId="0" borderId="61" xfId="13019" applyFont="1" applyBorder="1"/>
    <xf numFmtId="0" fontId="106" fillId="35" borderId="61" xfId="13019" applyFont="1" applyFill="1" applyBorder="1"/>
    <xf numFmtId="0" fontId="106" fillId="38" borderId="61" xfId="13019" applyFont="1" applyFill="1" applyBorder="1"/>
    <xf numFmtId="0" fontId="108" fillId="0" borderId="0" xfId="13019" applyFont="1" applyFill="1" applyBorder="1" applyAlignment="1">
      <alignment horizontal="center"/>
    </xf>
    <xf numFmtId="182" fontId="106" fillId="0" borderId="70" xfId="13019" applyNumberFormat="1" applyFont="1" applyFill="1" applyBorder="1" applyAlignment="1">
      <alignment horizontal="center" vertical="center" wrapText="1"/>
    </xf>
    <xf numFmtId="0" fontId="106" fillId="0" borderId="70" xfId="13221" applyFont="1" applyFill="1" applyBorder="1" applyAlignment="1">
      <alignment horizontal="center"/>
    </xf>
    <xf numFmtId="0" fontId="111" fillId="0" borderId="0" xfId="13019" applyFont="1" applyFill="1" applyBorder="1"/>
    <xf numFmtId="182" fontId="106" fillId="0" borderId="49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106" fillId="36" borderId="0" xfId="13019" applyFont="1" applyFill="1" applyBorder="1" applyAlignment="1">
      <alignment horizontal="center" vertical="center"/>
    </xf>
    <xf numFmtId="0" fontId="118" fillId="0" borderId="49" xfId="13019" applyFont="1" applyBorder="1" applyAlignment="1">
      <alignment horizontal="center" vertical="center"/>
    </xf>
    <xf numFmtId="0" fontId="106" fillId="0" borderId="8" xfId="13221" applyFont="1" applyFill="1" applyBorder="1" applyAlignment="1">
      <alignment horizontal="center" vertical="center" wrapText="1"/>
    </xf>
    <xf numFmtId="0" fontId="116" fillId="0" borderId="0" xfId="13019" applyFont="1" applyBorder="1" applyAlignment="1">
      <alignment horizontal="center"/>
    </xf>
    <xf numFmtId="0" fontId="106" fillId="0" borderId="9" xfId="13221" applyFont="1" applyFill="1" applyBorder="1" applyAlignment="1">
      <alignment horizontal="center" vertical="center" wrapText="1"/>
    </xf>
    <xf numFmtId="0" fontId="60" fillId="0" borderId="0" xfId="13222" applyFont="1" applyFill="1" applyBorder="1" applyAlignment="1">
      <alignment horizontal="left" vertical="center" shrinkToFit="1"/>
    </xf>
    <xf numFmtId="182" fontId="106" fillId="0" borderId="49" xfId="13221" applyNumberFormat="1" applyFont="1" applyFill="1" applyBorder="1" applyAlignment="1">
      <alignment horizontal="center" wrapText="1"/>
    </xf>
    <xf numFmtId="0" fontId="106" fillId="0" borderId="61" xfId="13221" applyFont="1" applyFill="1" applyBorder="1" applyAlignment="1">
      <alignment horizontal="center" vertical="center" wrapText="1"/>
    </xf>
    <xf numFmtId="0" fontId="106" fillId="0" borderId="0" xfId="12933" applyFont="1" applyBorder="1" applyAlignment="1">
      <alignment horizontal="center" vertical="center"/>
    </xf>
    <xf numFmtId="0" fontId="106" fillId="0" borderId="49" xfId="12933" applyFont="1" applyBorder="1" applyAlignment="1">
      <alignment horizontal="center" vertical="center"/>
    </xf>
    <xf numFmtId="0" fontId="106" fillId="0" borderId="49" xfId="12933" applyFont="1" applyFill="1" applyBorder="1" applyAlignment="1">
      <alignment horizontal="center" vertical="center"/>
    </xf>
    <xf numFmtId="0" fontId="106" fillId="0" borderId="49" xfId="12933" applyFont="1" applyBorder="1" applyAlignment="1">
      <alignment horizontal="center" vertical="center"/>
    </xf>
    <xf numFmtId="0" fontId="106" fillId="0" borderId="61" xfId="12933" applyFont="1" applyBorder="1" applyAlignment="1">
      <alignment horizontal="center" vertical="center"/>
    </xf>
    <xf numFmtId="0" fontId="106" fillId="35" borderId="61" xfId="12933" applyFont="1" applyFill="1" applyBorder="1" applyAlignment="1">
      <alignment horizontal="center" vertical="center"/>
    </xf>
    <xf numFmtId="0" fontId="106" fillId="35" borderId="49" xfId="12933" applyFont="1" applyFill="1" applyBorder="1" applyAlignment="1">
      <alignment horizontal="center" vertical="center"/>
    </xf>
    <xf numFmtId="0" fontId="106" fillId="0" borderId="0" xfId="13222" applyFont="1" applyFill="1" applyBorder="1" applyAlignment="1">
      <alignment horizontal="center" vertical="center" shrinkToFit="1"/>
    </xf>
    <xf numFmtId="49" fontId="106" fillId="0" borderId="0" xfId="13222" applyNumberFormat="1" applyFont="1" applyFill="1" applyBorder="1" applyAlignment="1">
      <alignment horizontal="center" vertical="center" shrinkToFit="1"/>
    </xf>
    <xf numFmtId="0" fontId="106" fillId="0" borderId="0" xfId="13222" applyNumberFormat="1" applyFont="1" applyFill="1" applyBorder="1" applyAlignment="1">
      <alignment horizontal="center" vertical="center" shrinkToFit="1"/>
    </xf>
    <xf numFmtId="0" fontId="60" fillId="0" borderId="0" xfId="13222" applyFont="1" applyFill="1" applyBorder="1" applyAlignment="1">
      <alignment horizontal="left" vertical="center" shrinkToFit="1"/>
    </xf>
    <xf numFmtId="0" fontId="23" fillId="0" borderId="0" xfId="13019" applyFont="1" applyBorder="1"/>
    <xf numFmtId="182" fontId="106" fillId="0" borderId="0" xfId="13019" applyNumberFormat="1" applyFont="1" applyBorder="1" applyAlignment="1">
      <alignment horizontal="center"/>
    </xf>
    <xf numFmtId="0" fontId="106" fillId="0" borderId="0" xfId="13221" applyFont="1" applyFill="1" applyBorder="1" applyAlignment="1">
      <alignment horizontal="center" vertical="center" wrapText="1"/>
    </xf>
    <xf numFmtId="0" fontId="106" fillId="0" borderId="0" xfId="13019" applyFont="1" applyFill="1" applyBorder="1" applyAlignment="1">
      <alignment horizontal="center" wrapText="1"/>
    </xf>
    <xf numFmtId="0" fontId="106" fillId="0" borderId="0" xfId="13019" applyFont="1" applyFill="1" applyBorder="1" applyAlignment="1">
      <alignment horizontal="center"/>
    </xf>
    <xf numFmtId="0" fontId="56" fillId="0" borderId="0" xfId="13019" applyFont="1" applyBorder="1"/>
    <xf numFmtId="0" fontId="106" fillId="0" borderId="8" xfId="12933" applyFont="1" applyBorder="1" applyAlignment="1">
      <alignment horizontal="center" vertical="center"/>
    </xf>
    <xf numFmtId="0" fontId="106" fillId="35" borderId="8" xfId="12933" applyFont="1" applyFill="1" applyBorder="1" applyAlignment="1">
      <alignment horizontal="center" vertical="center"/>
    </xf>
    <xf numFmtId="0" fontId="106" fillId="37" borderId="61" xfId="12933" applyFont="1" applyFill="1" applyBorder="1" applyAlignment="1">
      <alignment horizontal="center" vertical="center"/>
    </xf>
    <xf numFmtId="0" fontId="106" fillId="37" borderId="49" xfId="12933" applyFont="1" applyFill="1" applyBorder="1" applyAlignment="1">
      <alignment horizontal="center" vertical="center"/>
    </xf>
    <xf numFmtId="182" fontId="106" fillId="0" borderId="49" xfId="12933" applyNumberFormat="1" applyFont="1" applyBorder="1" applyAlignment="1">
      <alignment horizontal="center"/>
    </xf>
    <xf numFmtId="182" fontId="106" fillId="0" borderId="49" xfId="12933" applyNumberFormat="1" applyFont="1" applyFill="1" applyBorder="1" applyAlignment="1">
      <alignment horizontal="center" vertical="center" wrapText="1"/>
    </xf>
    <xf numFmtId="182" fontId="106" fillId="0" borderId="49" xfId="13223" applyNumberFormat="1" applyFont="1" applyFill="1" applyBorder="1" applyAlignment="1">
      <alignment horizontal="center"/>
    </xf>
    <xf numFmtId="0" fontId="106" fillId="0" borderId="80" xfId="12933" applyFont="1" applyFill="1" applyBorder="1" applyAlignment="1">
      <alignment horizontal="center" vertical="center"/>
    </xf>
    <xf numFmtId="0" fontId="106" fillId="0" borderId="61" xfId="12933" applyFont="1" applyBorder="1" applyAlignment="1">
      <alignment horizontal="center" vertical="center"/>
    </xf>
    <xf numFmtId="0" fontId="106" fillId="0" borderId="9" xfId="12933" applyFont="1" applyBorder="1" applyAlignment="1">
      <alignment horizontal="center" vertical="center"/>
    </xf>
    <xf numFmtId="184" fontId="106" fillId="0" borderId="0" xfId="13222" applyNumberFormat="1" applyFont="1" applyFill="1" applyBorder="1" applyAlignment="1">
      <alignment horizontal="center" vertical="center" shrinkToFit="1"/>
    </xf>
    <xf numFmtId="0" fontId="106" fillId="0" borderId="49" xfId="13223" applyFont="1" applyFill="1" applyBorder="1" applyAlignment="1">
      <alignment horizontal="center" vertical="center"/>
    </xf>
    <xf numFmtId="0" fontId="106" fillId="0" borderId="8" xfId="12933" applyFont="1" applyBorder="1" applyAlignment="1">
      <alignment horizontal="center" vertical="center"/>
    </xf>
    <xf numFmtId="182" fontId="106" fillId="0" borderId="0" xfId="12933" applyNumberFormat="1" applyFont="1" applyFill="1" applyBorder="1" applyAlignment="1">
      <alignment horizontal="center"/>
    </xf>
    <xf numFmtId="182" fontId="106" fillId="0" borderId="49" xfId="13019" applyNumberFormat="1" applyFont="1" applyBorder="1" applyAlignment="1">
      <alignment horizontal="center" vertical="center"/>
    </xf>
    <xf numFmtId="0" fontId="106" fillId="0" borderId="49" xfId="13221" applyFont="1" applyFill="1" applyBorder="1" applyAlignment="1">
      <alignment horizontal="center" vertical="center" wrapText="1"/>
    </xf>
    <xf numFmtId="0" fontId="106" fillId="0" borderId="61" xfId="12933" applyFont="1" applyFill="1" applyBorder="1" applyAlignment="1">
      <alignment horizontal="center" vertical="center"/>
    </xf>
    <xf numFmtId="0" fontId="106" fillId="38" borderId="8" xfId="12933" applyFont="1" applyFill="1" applyBorder="1" applyAlignment="1">
      <alignment horizontal="center" vertical="center"/>
    </xf>
    <xf numFmtId="0" fontId="106" fillId="38" borderId="61" xfId="12933" applyFont="1" applyFill="1" applyBorder="1" applyAlignment="1">
      <alignment horizontal="center" vertical="center"/>
    </xf>
    <xf numFmtId="182" fontId="106" fillId="0" borderId="9" xfId="12933" applyNumberFormat="1" applyFont="1" applyFill="1" applyBorder="1" applyAlignment="1">
      <alignment horizontal="center"/>
    </xf>
    <xf numFmtId="0" fontId="60" fillId="0" borderId="0" xfId="13019" applyFont="1" applyBorder="1" applyAlignment="1">
      <alignment vertical="center"/>
    </xf>
    <xf numFmtId="0" fontId="106" fillId="38" borderId="49" xfId="12933" applyFont="1" applyFill="1" applyBorder="1" applyAlignment="1">
      <alignment horizontal="center" vertical="center"/>
    </xf>
    <xf numFmtId="0" fontId="106" fillId="0" borderId="0" xfId="13019" applyFont="1" applyFill="1" applyBorder="1" applyAlignment="1">
      <alignment vertical="center"/>
    </xf>
    <xf numFmtId="182" fontId="106" fillId="0" borderId="49" xfId="13223" applyNumberFormat="1" applyFont="1" applyFill="1" applyBorder="1" applyAlignment="1">
      <alignment horizontal="center" vertical="center" wrapText="1"/>
    </xf>
    <xf numFmtId="0" fontId="111" fillId="0" borderId="0" xfId="13222" applyFont="1" applyFill="1" applyBorder="1" applyAlignment="1">
      <alignment horizontal="center" vertical="center" shrinkToFit="1"/>
    </xf>
    <xf numFmtId="49" fontId="111" fillId="0" borderId="0" xfId="13222" applyNumberFormat="1" applyFont="1" applyFill="1" applyBorder="1" applyAlignment="1">
      <alignment horizontal="center" vertical="center" shrinkToFit="1"/>
    </xf>
    <xf numFmtId="184" fontId="111" fillId="0" borderId="0" xfId="13222" applyNumberFormat="1" applyFont="1" applyFill="1" applyBorder="1" applyAlignment="1">
      <alignment horizontal="center" vertical="center" shrinkToFit="1"/>
    </xf>
    <xf numFmtId="0" fontId="114" fillId="0" borderId="0" xfId="13222" applyFont="1" applyFill="1" applyBorder="1" applyAlignment="1">
      <alignment horizontal="left" vertical="center" shrinkToFit="1"/>
    </xf>
    <xf numFmtId="0" fontId="60" fillId="15" borderId="0" xfId="13222" applyFont="1" applyFill="1" applyBorder="1" applyAlignment="1">
      <alignment horizontal="left" vertical="center"/>
    </xf>
    <xf numFmtId="0" fontId="60" fillId="0" borderId="0" xfId="13221" applyFont="1" applyBorder="1" applyAlignment="1">
      <alignment horizontal="center" vertical="center"/>
    </xf>
    <xf numFmtId="0" fontId="60" fillId="0" borderId="0" xfId="13221" applyFont="1" applyFill="1" applyBorder="1" applyAlignment="1">
      <alignment horizontal="center" vertical="center"/>
    </xf>
    <xf numFmtId="0" fontId="60" fillId="0" borderId="0" xfId="13019" applyFont="1" applyAlignment="1">
      <alignment vertical="center"/>
    </xf>
    <xf numFmtId="208" fontId="120" fillId="0" borderId="0" xfId="13019" applyNumberFormat="1" applyFont="1" applyFill="1" applyAlignment="1">
      <alignment horizontal="center" vertical="center"/>
    </xf>
    <xf numFmtId="0" fontId="56" fillId="0" borderId="0" xfId="13221" applyFont="1" applyBorder="1" applyAlignment="1">
      <alignment horizontal="center" vertical="center"/>
    </xf>
    <xf numFmtId="0" fontId="60" fillId="0" borderId="0" xfId="13221" applyFont="1" applyBorder="1" applyAlignment="1">
      <alignment horizontal="center" vertical="center"/>
    </xf>
    <xf numFmtId="0" fontId="56" fillId="0" borderId="0" xfId="13019" applyFont="1" applyFill="1" applyAlignment="1">
      <alignment horizontal="center" vertical="center"/>
    </xf>
    <xf numFmtId="0" fontId="56" fillId="0" borderId="0" xfId="13019" applyFont="1" applyAlignment="1">
      <alignment horizontal="center" vertical="center"/>
    </xf>
    <xf numFmtId="0" fontId="121" fillId="0" borderId="0" xfId="13221" applyFont="1" applyBorder="1" applyAlignment="1">
      <alignment horizontal="center" vertical="center"/>
    </xf>
    <xf numFmtId="0" fontId="121" fillId="0" borderId="0" xfId="13221" applyFont="1" applyFill="1" applyBorder="1" applyAlignment="1">
      <alignment horizontal="center" vertical="center"/>
    </xf>
    <xf numFmtId="0" fontId="4" fillId="0" borderId="0" xfId="13222" applyFont="1"/>
    <xf numFmtId="0" fontId="4" fillId="0" borderId="0" xfId="13222" applyFont="1" applyAlignment="1">
      <alignment horizontal="center"/>
    </xf>
    <xf numFmtId="0" fontId="41" fillId="0" borderId="0" xfId="13222" applyFont="1"/>
    <xf numFmtId="0" fontId="13" fillId="0" borderId="0" xfId="13222" applyFont="1"/>
    <xf numFmtId="182" fontId="174" fillId="16" borderId="49" xfId="13222" applyNumberFormat="1" applyFont="1" applyFill="1" applyBorder="1" applyAlignment="1">
      <alignment horizontal="center"/>
    </xf>
    <xf numFmtId="0" fontId="4" fillId="0" borderId="49" xfId="12933" applyFont="1" applyFill="1" applyBorder="1" applyAlignment="1">
      <alignment horizontal="center" vertical="center"/>
    </xf>
    <xf numFmtId="0" fontId="4" fillId="0" borderId="49" xfId="13222" applyFont="1" applyBorder="1" applyAlignment="1">
      <alignment horizontal="center"/>
    </xf>
    <xf numFmtId="0" fontId="4" fillId="0" borderId="49" xfId="12933" applyFont="1" applyFill="1" applyBorder="1" applyAlignment="1">
      <alignment horizontal="center" vertical="center" wrapText="1"/>
    </xf>
    <xf numFmtId="49" fontId="4" fillId="0" borderId="49" xfId="13222" applyNumberFormat="1" applyFont="1" applyFill="1" applyBorder="1" applyAlignment="1">
      <alignment horizontal="center"/>
    </xf>
    <xf numFmtId="0" fontId="4" fillId="0" borderId="49" xfId="13222" applyFont="1" applyFill="1" applyBorder="1" applyAlignment="1">
      <alignment horizontal="center"/>
    </xf>
    <xf numFmtId="0" fontId="41" fillId="0" borderId="0" xfId="13222" applyFont="1" applyFill="1"/>
    <xf numFmtId="49" fontId="4" fillId="0" borderId="49" xfId="12933" applyNumberFormat="1" applyFont="1" applyFill="1" applyBorder="1" applyAlignment="1">
      <alignment horizontal="center" vertical="center" wrapText="1"/>
    </xf>
    <xf numFmtId="0" fontId="4" fillId="0" borderId="49" xfId="12933" applyNumberFormat="1" applyFont="1" applyFill="1" applyBorder="1" applyAlignment="1">
      <alignment horizontal="center" vertical="center"/>
    </xf>
    <xf numFmtId="0" fontId="4" fillId="0" borderId="80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/>
    </xf>
    <xf numFmtId="49" fontId="4" fillId="0" borderId="61" xfId="12933" applyNumberFormat="1" applyFont="1" applyFill="1" applyBorder="1" applyAlignment="1">
      <alignment horizontal="center" vertical="center"/>
    </xf>
    <xf numFmtId="0" fontId="6" fillId="88" borderId="0" xfId="13222" applyFont="1" applyFill="1" applyBorder="1" applyAlignment="1">
      <alignment horizontal="left" vertical="center"/>
    </xf>
    <xf numFmtId="0" fontId="4" fillId="0" borderId="9" xfId="12933" applyFont="1" applyFill="1" applyBorder="1" applyAlignment="1">
      <alignment horizontal="center" vertical="center"/>
    </xf>
    <xf numFmtId="0" fontId="41" fillId="0" borderId="0" xfId="13222" applyFont="1" applyFill="1" applyBorder="1" applyAlignment="1">
      <alignment horizontal="left" vertical="center" shrinkToFit="1"/>
    </xf>
    <xf numFmtId="182" fontId="174" fillId="16" borderId="0" xfId="13222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vertical="center" wrapText="1"/>
    </xf>
    <xf numFmtId="0" fontId="174" fillId="16" borderId="0" xfId="13222" applyFont="1" applyFill="1" applyBorder="1" applyAlignment="1">
      <alignment horizontal="center" vertical="center" wrapText="1"/>
    </xf>
    <xf numFmtId="0" fontId="6" fillId="0" borderId="0" xfId="13222" applyFont="1" applyFill="1" applyBorder="1" applyAlignment="1">
      <alignment horizontal="left" vertical="center" shrinkToFit="1"/>
    </xf>
    <xf numFmtId="0" fontId="4" fillId="16" borderId="49" xfId="12933" applyFont="1" applyFill="1" applyBorder="1" applyAlignment="1">
      <alignment horizontal="center" vertical="center" wrapText="1"/>
    </xf>
    <xf numFmtId="0" fontId="174" fillId="16" borderId="49" xfId="13222" applyFont="1" applyFill="1" applyBorder="1" applyAlignment="1">
      <alignment horizontal="center" vertical="center" wrapText="1"/>
    </xf>
    <xf numFmtId="0" fontId="175" fillId="0" borderId="49" xfId="13222" applyFont="1" applyBorder="1" applyAlignment="1">
      <alignment horizontal="center"/>
    </xf>
    <xf numFmtId="0" fontId="175" fillId="16" borderId="49" xfId="13222" applyFont="1" applyFill="1" applyBorder="1" applyAlignment="1">
      <alignment horizontal="center" vertical="center" wrapText="1"/>
    </xf>
    <xf numFmtId="0" fontId="13" fillId="0" borderId="8" xfId="13222" applyFont="1" applyBorder="1" applyAlignment="1">
      <alignment horizontal="center"/>
    </xf>
    <xf numFmtId="0" fontId="4" fillId="16" borderId="8" xfId="12933" applyFont="1" applyFill="1" applyBorder="1" applyAlignment="1">
      <alignment horizontal="center" vertical="center" wrapText="1"/>
    </xf>
    <xf numFmtId="0" fontId="174" fillId="16" borderId="64" xfId="13222" applyFont="1" applyFill="1" applyBorder="1" applyAlignment="1">
      <alignment horizontal="center"/>
    </xf>
    <xf numFmtId="0" fontId="4" fillId="16" borderId="9" xfId="12933" applyFont="1" applyFill="1" applyBorder="1" applyAlignment="1">
      <alignment horizontal="center" vertical="center" wrapText="1"/>
    </xf>
    <xf numFmtId="58" fontId="41" fillId="0" borderId="0" xfId="13222" applyNumberFormat="1" applyFont="1" applyFill="1" applyBorder="1" applyAlignment="1">
      <alignment horizontal="left" vertical="center" shrinkToFit="1"/>
    </xf>
    <xf numFmtId="0" fontId="4" fillId="16" borderId="61" xfId="12933" applyFont="1" applyFill="1" applyBorder="1" applyAlignment="1">
      <alignment horizontal="center" vertical="center" wrapText="1"/>
    </xf>
    <xf numFmtId="0" fontId="174" fillId="16" borderId="49" xfId="13222" applyFont="1" applyFill="1" applyBorder="1" applyAlignment="1">
      <alignment horizontal="center"/>
    </xf>
    <xf numFmtId="0" fontId="4" fillId="0" borderId="8" xfId="12933" applyFont="1" applyBorder="1" applyAlignment="1">
      <alignment vertical="center" wrapText="1"/>
    </xf>
    <xf numFmtId="0" fontId="4" fillId="0" borderId="49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61" xfId="12933" applyFont="1" applyFill="1" applyBorder="1" applyAlignment="1">
      <alignment horizontal="center" vertical="center" wrapText="1"/>
    </xf>
    <xf numFmtId="182" fontId="175" fillId="0" borderId="49" xfId="12933" applyNumberFormat="1" applyFont="1" applyFill="1" applyBorder="1" applyAlignment="1">
      <alignment horizontal="center" vertical="center"/>
    </xf>
    <xf numFmtId="0" fontId="175" fillId="0" borderId="8" xfId="13222" applyNumberFormat="1" applyFont="1" applyBorder="1" applyAlignment="1">
      <alignment horizontal="center" vertical="center"/>
    </xf>
    <xf numFmtId="0" fontId="175" fillId="16" borderId="49" xfId="13222" applyFont="1" applyFill="1" applyBorder="1" applyAlignment="1">
      <alignment horizontal="center"/>
    </xf>
    <xf numFmtId="0" fontId="175" fillId="0" borderId="9" xfId="13222" applyNumberFormat="1" applyFont="1" applyBorder="1" applyAlignment="1">
      <alignment horizontal="center" vertical="center"/>
    </xf>
    <xf numFmtId="0" fontId="175" fillId="0" borderId="61" xfId="13222" applyNumberFormat="1" applyFont="1" applyBorder="1" applyAlignment="1">
      <alignment horizontal="center" vertical="center"/>
    </xf>
    <xf numFmtId="0" fontId="174" fillId="0" borderId="49" xfId="13222" applyFont="1" applyBorder="1" applyAlignment="1">
      <alignment horizontal="center"/>
    </xf>
    <xf numFmtId="49" fontId="8" fillId="0" borderId="49" xfId="14990" applyNumberFormat="1" applyFont="1" applyFill="1" applyBorder="1" applyAlignment="1">
      <alignment horizontal="center" vertical="center"/>
    </xf>
    <xf numFmtId="49" fontId="8" fillId="0" borderId="0" xfId="14990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182" fontId="4" fillId="0" borderId="49" xfId="12933" applyNumberFormat="1" applyFont="1" applyFill="1" applyBorder="1" applyAlignment="1">
      <alignment horizontal="center" vertical="center"/>
    </xf>
    <xf numFmtId="0" fontId="4" fillId="0" borderId="8" xfId="13222" applyFont="1" applyBorder="1" applyAlignment="1">
      <alignment horizontal="center" vertical="center"/>
    </xf>
    <xf numFmtId="0" fontId="4" fillId="0" borderId="9" xfId="13222" applyFont="1" applyBorder="1" applyAlignment="1">
      <alignment horizontal="center" vertical="center"/>
    </xf>
    <xf numFmtId="0" fontId="4" fillId="0" borderId="61" xfId="13222" applyFont="1" applyBorder="1" applyAlignment="1">
      <alignment horizontal="center" vertical="center"/>
    </xf>
    <xf numFmtId="0" fontId="174" fillId="0" borderId="8" xfId="13222" applyFont="1" applyBorder="1" applyAlignment="1">
      <alignment horizontal="center"/>
    </xf>
    <xf numFmtId="0" fontId="174" fillId="0" borderId="61" xfId="13222" applyFont="1" applyBorder="1" applyAlignment="1">
      <alignment horizontal="center"/>
    </xf>
    <xf numFmtId="0" fontId="41" fillId="0" borderId="0" xfId="13222" applyFont="1" applyAlignment="1">
      <alignment horizontal="left"/>
    </xf>
    <xf numFmtId="0" fontId="6" fillId="0" borderId="0" xfId="13222" applyFont="1" applyAlignment="1">
      <alignment horizontal="left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49" xfId="12933" applyFont="1" applyBorder="1" applyAlignment="1">
      <alignment horizontal="center" vertical="center"/>
    </xf>
    <xf numFmtId="0" fontId="4" fillId="0" borderId="64" xfId="12933" applyFont="1" applyFill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49" fontId="8" fillId="0" borderId="8" xfId="14990" applyNumberFormat="1" applyFont="1" applyBorder="1" applyAlignment="1">
      <alignment horizontal="center" vertical="center"/>
    </xf>
    <xf numFmtId="0" fontId="4" fillId="0" borderId="61" xfId="12933" applyFont="1" applyBorder="1" applyAlignment="1">
      <alignment horizontal="center" vertical="center"/>
    </xf>
    <xf numFmtId="49" fontId="8" fillId="0" borderId="61" xfId="14990" applyNumberFormat="1" applyFont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 wrapText="1"/>
    </xf>
    <xf numFmtId="0" fontId="41" fillId="88" borderId="0" xfId="13222" applyFont="1" applyFill="1" applyBorder="1" applyAlignment="1">
      <alignment horizontal="left" vertical="center" shrinkToFit="1"/>
    </xf>
    <xf numFmtId="0" fontId="41" fillId="88" borderId="74" xfId="13222" applyFont="1" applyFill="1" applyBorder="1" applyAlignment="1">
      <alignment horizontal="left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22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11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68" xfId="12933" applyFont="1" applyFill="1" applyBorder="1" applyAlignment="1">
      <alignment horizontal="center" vertical="center"/>
    </xf>
    <xf numFmtId="0" fontId="41" fillId="0" borderId="0" xfId="13222" applyFont="1" applyBorder="1" applyAlignment="1">
      <alignment vertical="center"/>
    </xf>
    <xf numFmtId="0" fontId="4" fillId="0" borderId="0" xfId="13222" applyFont="1" applyFill="1"/>
    <xf numFmtId="0" fontId="69" fillId="0" borderId="0" xfId="13222" applyFont="1" applyFill="1" applyBorder="1" applyAlignment="1">
      <alignment horizontal="left" vertical="center" shrinkToFit="1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9" xfId="12933" applyFont="1" applyFill="1" applyBorder="1" applyAlignment="1">
      <alignment horizontal="center" vertical="center" shrinkToFit="1"/>
    </xf>
    <xf numFmtId="0" fontId="4" fillId="0" borderId="61" xfId="12933" applyFont="1" applyFill="1" applyBorder="1" applyAlignment="1">
      <alignment horizontal="center" vertical="center" shrinkToFit="1"/>
    </xf>
    <xf numFmtId="0" fontId="4" fillId="0" borderId="0" xfId="13222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222" applyFont="1" applyBorder="1" applyAlignment="1">
      <alignment horizontal="center"/>
    </xf>
    <xf numFmtId="0" fontId="176" fillId="0" borderId="0" xfId="13222" applyFont="1" applyFill="1" applyBorder="1" applyAlignment="1">
      <alignment horizontal="center"/>
    </xf>
    <xf numFmtId="0" fontId="4" fillId="0" borderId="8" xfId="12933" applyFont="1" applyBorder="1" applyAlignment="1">
      <alignment horizontal="center" vertical="center" shrinkToFit="1"/>
    </xf>
    <xf numFmtId="58" fontId="4" fillId="0" borderId="0" xfId="13222" applyNumberFormat="1" applyFont="1"/>
    <xf numFmtId="0" fontId="4" fillId="0" borderId="9" xfId="12933" applyFont="1" applyBorder="1" applyAlignment="1">
      <alignment horizontal="center" vertical="center" shrinkToFit="1"/>
    </xf>
    <xf numFmtId="0" fontId="4" fillId="0" borderId="61" xfId="12933" applyFont="1" applyBorder="1" applyAlignment="1">
      <alignment horizontal="center" vertical="center" shrinkToFit="1"/>
    </xf>
    <xf numFmtId="0" fontId="4" fillId="0" borderId="61" xfId="12933" applyFont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 wrapText="1"/>
    </xf>
    <xf numFmtId="0" fontId="4" fillId="0" borderId="0" xfId="13222" applyFont="1" applyFill="1" applyBorder="1" applyAlignment="1">
      <alignment horizontal="center" vertical="center" shrinkToFit="1"/>
    </xf>
    <xf numFmtId="0" fontId="13" fillId="0" borderId="0" xfId="14709" applyFont="1" applyBorder="1" applyAlignment="1" applyProtection="1">
      <alignment horizontal="center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0" fontId="174" fillId="0" borderId="0" xfId="12933" applyFont="1" applyFill="1" applyBorder="1" applyAlignment="1">
      <alignment horizontal="center" vertical="center"/>
    </xf>
    <xf numFmtId="0" fontId="4" fillId="0" borderId="49" xfId="12933" applyNumberFormat="1" applyFont="1" applyFill="1" applyBorder="1" applyAlignment="1">
      <alignment horizontal="center" vertical="center" wrapText="1"/>
    </xf>
    <xf numFmtId="0" fontId="13" fillId="0" borderId="0" xfId="12933" applyFont="1" applyFill="1" applyBorder="1" applyAlignment="1">
      <alignment horizontal="left" vertical="center"/>
    </xf>
    <xf numFmtId="0" fontId="4" fillId="0" borderId="61" xfId="12933" applyNumberFormat="1" applyFont="1" applyFill="1" applyBorder="1" applyAlignment="1">
      <alignment horizontal="center" vertical="center" wrapText="1"/>
    </xf>
    <xf numFmtId="0" fontId="4" fillId="17" borderId="49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64" xfId="13222" applyFont="1" applyBorder="1" applyAlignment="1">
      <alignment horizontal="center"/>
    </xf>
    <xf numFmtId="0" fontId="4" fillId="16" borderId="0" xfId="13222" applyFont="1" applyFill="1"/>
    <xf numFmtId="0" fontId="6" fillId="16" borderId="0" xfId="13222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74" xfId="12933" applyFont="1" applyFill="1" applyBorder="1" applyAlignment="1">
      <alignment horizontal="center" vertical="center"/>
    </xf>
    <xf numFmtId="0" fontId="4" fillId="0" borderId="97" xfId="12933" applyFont="1" applyFill="1" applyBorder="1" applyAlignment="1">
      <alignment horizontal="center" vertical="center"/>
    </xf>
    <xf numFmtId="0" fontId="4" fillId="0" borderId="97" xfId="12933" applyFont="1" applyFill="1" applyBorder="1" applyAlignment="1">
      <alignment horizontal="center" vertical="center"/>
    </xf>
    <xf numFmtId="0" fontId="6" fillId="0" borderId="0" xfId="13221" applyFont="1" applyBorder="1" applyAlignment="1">
      <alignment horizontal="center" vertical="center" wrapText="1"/>
    </xf>
    <xf numFmtId="0" fontId="6" fillId="0" borderId="0" xfId="13221" applyFont="1" applyBorder="1" applyAlignment="1">
      <alignment horizontal="left" vertical="center" wrapText="1"/>
    </xf>
    <xf numFmtId="0" fontId="6" fillId="0" borderId="0" xfId="13221" applyFont="1" applyBorder="1" applyAlignment="1">
      <alignment horizontal="center" vertical="center" wrapText="1"/>
    </xf>
    <xf numFmtId="0" fontId="41" fillId="0" borderId="0" xfId="13222" applyFont="1" applyAlignment="1">
      <alignment vertical="center"/>
    </xf>
    <xf numFmtId="220" fontId="6" fillId="0" borderId="0" xfId="13222" applyNumberFormat="1" applyFont="1" applyFill="1" applyBorder="1" applyAlignment="1">
      <alignment horizontal="center"/>
    </xf>
    <xf numFmtId="0" fontId="41" fillId="0" borderId="0" xfId="13221" applyFont="1" applyBorder="1" applyAlignment="1">
      <alignment horizontal="center" vertical="center"/>
    </xf>
    <xf numFmtId="0" fontId="177" fillId="0" borderId="0" xfId="13221" applyFont="1" applyBorder="1" applyAlignment="1">
      <alignment horizontal="center" vertical="center"/>
    </xf>
    <xf numFmtId="0" fontId="178" fillId="0" borderId="0" xfId="13221" applyFont="1" applyBorder="1" applyAlignment="1">
      <alignment horizontal="center" vertical="center"/>
    </xf>
    <xf numFmtId="183" fontId="50" fillId="0" borderId="0" xfId="14991" applyNumberFormat="1" applyFont="1">
      <alignment vertical="center"/>
    </xf>
    <xf numFmtId="49" fontId="50" fillId="0" borderId="0" xfId="14991" applyNumberFormat="1" applyFont="1">
      <alignment vertical="center"/>
    </xf>
    <xf numFmtId="183" fontId="50" fillId="0" borderId="0" xfId="14991" applyNumberFormat="1" applyFont="1" applyFill="1">
      <alignment vertical="center"/>
    </xf>
    <xf numFmtId="182" fontId="179" fillId="0" borderId="49" xfId="14992" applyNumberFormat="1" applyFont="1" applyFill="1" applyBorder="1" applyAlignment="1">
      <alignment horizontal="left"/>
    </xf>
    <xf numFmtId="182" fontId="50" fillId="0" borderId="49" xfId="14992" applyNumberFormat="1" applyFont="1" applyFill="1" applyBorder="1" applyAlignment="1">
      <alignment horizontal="left"/>
    </xf>
    <xf numFmtId="183" fontId="179" fillId="0" borderId="8" xfId="14992" applyNumberFormat="1" applyFont="1" applyFill="1" applyBorder="1" applyAlignment="1">
      <alignment horizontal="left" wrapText="1"/>
    </xf>
    <xf numFmtId="49" fontId="50" fillId="0" borderId="49" xfId="14993" applyNumberFormat="1" applyFont="1" applyFill="1" applyBorder="1" applyAlignment="1">
      <alignment horizontal="left"/>
    </xf>
    <xf numFmtId="183" fontId="179" fillId="0" borderId="9" xfId="14992" applyNumberFormat="1" applyFont="1" applyFill="1" applyBorder="1" applyAlignment="1">
      <alignment horizontal="left" wrapText="1"/>
    </xf>
    <xf numFmtId="49" fontId="50" fillId="88" borderId="49" xfId="14993" applyNumberFormat="1" applyFont="1" applyFill="1" applyBorder="1" applyAlignment="1">
      <alignment horizontal="left"/>
    </xf>
    <xf numFmtId="183" fontId="179" fillId="0" borderId="61" xfId="14992" applyNumberFormat="1" applyFont="1" applyFill="1" applyBorder="1" applyAlignment="1">
      <alignment horizontal="left" wrapText="1"/>
    </xf>
    <xf numFmtId="183" fontId="50" fillId="0" borderId="49" xfId="14992" applyNumberFormat="1" applyFont="1" applyFill="1" applyBorder="1" applyAlignment="1">
      <alignment horizontal="left" vertical="center"/>
    </xf>
    <xf numFmtId="183" fontId="50" fillId="0" borderId="8" xfId="14994" applyNumberFormat="1" applyFont="1" applyFill="1" applyBorder="1" applyAlignment="1">
      <alignment horizontal="left" vertical="center"/>
    </xf>
    <xf numFmtId="49" fontId="50" fillId="0" borderId="8" xfId="14994" applyNumberFormat="1" applyFont="1" applyFill="1" applyBorder="1" applyAlignment="1">
      <alignment horizontal="left" vertical="center"/>
    </xf>
    <xf numFmtId="183" fontId="50" fillId="0" borderId="61" xfId="14994" applyNumberFormat="1" applyFont="1" applyFill="1" applyBorder="1" applyAlignment="1">
      <alignment horizontal="left" vertical="center"/>
    </xf>
    <xf numFmtId="49" fontId="50" fillId="0" borderId="61" xfId="14994" applyNumberFormat="1" applyFont="1" applyFill="1" applyBorder="1" applyAlignment="1">
      <alignment horizontal="left" vertical="center"/>
    </xf>
    <xf numFmtId="49" fontId="50" fillId="0" borderId="0" xfId="14991" applyNumberFormat="1" applyFont="1" applyFill="1">
      <alignment vertical="center"/>
    </xf>
    <xf numFmtId="183" fontId="5" fillId="0" borderId="0" xfId="14995" applyNumberFormat="1" applyFont="1" applyFill="1" applyBorder="1" applyAlignment="1">
      <alignment horizontal="left" vertical="center" shrinkToFit="1"/>
    </xf>
    <xf numFmtId="183" fontId="50" fillId="0" borderId="0" xfId="14991" applyNumberFormat="1" applyFont="1" applyFill="1" applyBorder="1">
      <alignment vertical="center"/>
    </xf>
    <xf numFmtId="183" fontId="50" fillId="0" borderId="0" xfId="14991" applyNumberFormat="1" applyFont="1" applyFill="1" applyBorder="1" applyAlignment="1">
      <alignment horizontal="center" vertical="center"/>
    </xf>
    <xf numFmtId="49" fontId="50" fillId="0" borderId="0" xfId="14991" applyNumberFormat="1" applyFont="1" applyFill="1" applyBorder="1">
      <alignment vertical="center"/>
    </xf>
    <xf numFmtId="183" fontId="50" fillId="0" borderId="0" xfId="14991" applyNumberFormat="1" applyFont="1" applyFill="1" applyBorder="1" applyAlignment="1">
      <alignment horizontal="left" vertical="top" wrapText="1"/>
    </xf>
    <xf numFmtId="183" fontId="50" fillId="0" borderId="0" xfId="14991" applyNumberFormat="1" applyFont="1" applyFill="1" applyBorder="1" applyAlignment="1">
      <alignment horizontal="left" vertical="center"/>
    </xf>
    <xf numFmtId="49" fontId="5" fillId="0" borderId="0" xfId="14995" applyNumberFormat="1" applyFont="1" applyFill="1" applyBorder="1" applyAlignment="1">
      <alignment horizontal="left" vertical="center" shrinkToFit="1"/>
    </xf>
    <xf numFmtId="184" fontId="5" fillId="0" borderId="0" xfId="14995" applyNumberFormat="1" applyFont="1" applyFill="1" applyBorder="1" applyAlignment="1">
      <alignment horizontal="left" vertical="center" shrinkToFit="1"/>
    </xf>
    <xf numFmtId="183" fontId="50" fillId="0" borderId="0" xfId="14991" applyNumberFormat="1" applyFont="1" applyFill="1" applyBorder="1" applyAlignment="1">
      <alignment horizontal="left"/>
    </xf>
    <xf numFmtId="183" fontId="50" fillId="0" borderId="0" xfId="14991" applyNumberFormat="1" applyFont="1" applyFill="1" applyAlignment="1"/>
    <xf numFmtId="182" fontId="50" fillId="0" borderId="0" xfId="14992" applyNumberFormat="1" applyFont="1" applyFill="1" applyBorder="1" applyAlignment="1">
      <alignment horizontal="left"/>
    </xf>
    <xf numFmtId="183" fontId="50" fillId="0" borderId="0" xfId="14992" applyNumberFormat="1" applyFont="1" applyFill="1" applyBorder="1" applyAlignment="1">
      <alignment horizontal="center" wrapText="1"/>
    </xf>
    <xf numFmtId="49" fontId="50" fillId="0" borderId="0" xfId="14992" applyNumberFormat="1" applyFont="1" applyFill="1" applyBorder="1" applyAlignment="1">
      <alignment horizontal="left"/>
    </xf>
    <xf numFmtId="183" fontId="50" fillId="0" borderId="0" xfId="14996" applyNumberFormat="1" applyFont="1" applyFill="1" applyBorder="1" applyAlignment="1">
      <alignment horizontal="left" vertical="center"/>
    </xf>
    <xf numFmtId="183" fontId="50" fillId="0" borderId="0" xfId="14991" applyNumberFormat="1" applyFont="1" applyAlignment="1"/>
    <xf numFmtId="183" fontId="50" fillId="15" borderId="0" xfId="14991" applyNumberFormat="1" applyFont="1" applyFill="1" applyBorder="1" applyAlignment="1">
      <alignment horizontal="left" vertical="center"/>
    </xf>
    <xf numFmtId="183" fontId="5" fillId="15" borderId="0" xfId="14995" applyNumberFormat="1" applyFont="1" applyFill="1" applyBorder="1" applyAlignment="1">
      <alignment horizontal="left" vertical="center"/>
    </xf>
    <xf numFmtId="183" fontId="50" fillId="0" borderId="0" xfId="14992" applyNumberFormat="1" applyFont="1" applyFill="1" applyBorder="1" applyAlignment="1">
      <alignment horizontal="left" wrapText="1"/>
    </xf>
    <xf numFmtId="49" fontId="50" fillId="0" borderId="0" xfId="14997" applyNumberFormat="1" applyFont="1" applyFill="1" applyBorder="1" applyAlignment="1">
      <alignment horizontal="left"/>
    </xf>
    <xf numFmtId="16" fontId="50" fillId="0" borderId="0" xfId="14997" applyNumberFormat="1" applyFont="1" applyFill="1" applyBorder="1" applyAlignment="1">
      <alignment horizontal="left"/>
    </xf>
    <xf numFmtId="183" fontId="50" fillId="0" borderId="8" xfId="14994" applyNumberFormat="1" applyFont="1" applyBorder="1" applyAlignment="1">
      <alignment horizontal="left" vertical="center"/>
    </xf>
    <xf numFmtId="49" fontId="50" fillId="0" borderId="8" xfId="14994" applyNumberFormat="1" applyFont="1" applyBorder="1" applyAlignment="1">
      <alignment horizontal="left" vertical="center"/>
    </xf>
    <xf numFmtId="183" fontId="50" fillId="0" borderId="61" xfId="14994" applyNumberFormat="1" applyFont="1" applyBorder="1" applyAlignment="1">
      <alignment horizontal="left" vertical="center"/>
    </xf>
    <xf numFmtId="49" fontId="50" fillId="0" borderId="61" xfId="14994" applyNumberFormat="1" applyFont="1" applyBorder="1" applyAlignment="1">
      <alignment horizontal="left" vertical="center"/>
    </xf>
    <xf numFmtId="183" fontId="5" fillId="17" borderId="0" xfId="14995" applyNumberFormat="1" applyFont="1" applyFill="1" applyBorder="1" applyAlignment="1">
      <alignment horizontal="left" vertical="center" shrinkToFit="1"/>
    </xf>
    <xf numFmtId="183" fontId="50" fillId="0" borderId="0" xfId="14991" applyNumberFormat="1" applyFont="1" applyBorder="1">
      <alignment vertical="center"/>
    </xf>
    <xf numFmtId="49" fontId="50" fillId="0" borderId="0" xfId="14991" applyNumberFormat="1" applyFont="1" applyBorder="1">
      <alignment vertical="center"/>
    </xf>
    <xf numFmtId="16" fontId="50" fillId="0" borderId="49" xfId="14648" applyNumberFormat="1" applyFont="1" applyFill="1" applyBorder="1" applyAlignment="1" applyProtection="1">
      <alignment horizontal="left"/>
    </xf>
    <xf numFmtId="0" fontId="50" fillId="0" borderId="49" xfId="14648" applyNumberFormat="1" applyFont="1" applyFill="1" applyBorder="1" applyAlignment="1" applyProtection="1">
      <alignment horizontal="left"/>
    </xf>
    <xf numFmtId="183" fontId="5" fillId="15" borderId="0" xfId="14995" applyNumberFormat="1" applyFont="1" applyFill="1" applyBorder="1" applyAlignment="1">
      <alignment horizontal="left" vertical="center"/>
    </xf>
    <xf numFmtId="49" fontId="5" fillId="15" borderId="0" xfId="14995" applyNumberFormat="1" applyFont="1" applyFill="1" applyBorder="1" applyAlignment="1">
      <alignment horizontal="left" vertical="center"/>
    </xf>
    <xf numFmtId="0" fontId="50" fillId="0" borderId="0" xfId="14991" applyNumberFormat="1" applyFont="1" applyAlignment="1"/>
    <xf numFmtId="16" fontId="50" fillId="16" borderId="0" xfId="14991" applyNumberFormat="1" applyFont="1" applyFill="1" applyBorder="1" applyAlignment="1">
      <alignment horizontal="center"/>
    </xf>
    <xf numFmtId="183" fontId="50" fillId="0" borderId="8" xfId="14992" applyNumberFormat="1" applyFont="1" applyFill="1" applyBorder="1" applyAlignment="1">
      <alignment horizontal="left" wrapText="1"/>
    </xf>
    <xf numFmtId="187" fontId="50" fillId="0" borderId="49" xfId="14648" applyNumberFormat="1" applyFont="1" applyFill="1" applyBorder="1" applyAlignment="1" applyProtection="1">
      <alignment horizontal="left"/>
    </xf>
    <xf numFmtId="183" fontId="50" fillId="0" borderId="9" xfId="14992" applyNumberFormat="1" applyFont="1" applyFill="1" applyBorder="1" applyAlignment="1">
      <alignment horizontal="left" wrapText="1"/>
    </xf>
    <xf numFmtId="187" fontId="50" fillId="17" borderId="49" xfId="14648" applyNumberFormat="1" applyFont="1" applyFill="1" applyBorder="1" applyAlignment="1" applyProtection="1">
      <alignment horizontal="left"/>
    </xf>
    <xf numFmtId="183" fontId="50" fillId="0" borderId="61" xfId="14992" applyNumberFormat="1" applyFont="1" applyFill="1" applyBorder="1" applyAlignment="1">
      <alignment horizontal="left" wrapText="1"/>
    </xf>
    <xf numFmtId="183" fontId="50" fillId="0" borderId="0" xfId="14991" applyNumberFormat="1" applyFont="1" applyBorder="1" applyAlignment="1">
      <alignment horizontal="center" vertical="center"/>
    </xf>
    <xf numFmtId="183" fontId="5" fillId="0" borderId="0" xfId="14995" applyNumberFormat="1" applyFont="1" applyFill="1" applyBorder="1" applyAlignment="1">
      <alignment vertical="center" shrinkToFit="1"/>
    </xf>
    <xf numFmtId="183" fontId="5" fillId="0" borderId="0" xfId="14994" applyNumberFormat="1" applyFont="1" applyBorder="1" applyAlignment="1">
      <alignment horizontal="center" vertical="center"/>
    </xf>
    <xf numFmtId="183" fontId="5" fillId="0" borderId="0" xfId="14991" applyNumberFormat="1" applyFont="1" applyAlignment="1">
      <alignment vertical="center"/>
    </xf>
    <xf numFmtId="183" fontId="50" fillId="0" borderId="0" xfId="14991" applyNumberFormat="1" applyFont="1" applyBorder="1" applyAlignment="1">
      <alignment horizontal="left" vertical="center"/>
    </xf>
    <xf numFmtId="183" fontId="69" fillId="0" borderId="0" xfId="14991" applyNumberFormat="1" applyFont="1" applyAlignment="1">
      <alignment horizontal="left" vertical="center"/>
    </xf>
    <xf numFmtId="17" fontId="70" fillId="0" borderId="0" xfId="14991" applyNumberFormat="1" applyFont="1" applyAlignment="1">
      <alignment horizontal="center" vertical="center"/>
    </xf>
    <xf numFmtId="183" fontId="69" fillId="0" borderId="0" xfId="14994" applyNumberFormat="1" applyFont="1" applyBorder="1" applyAlignment="1">
      <alignment horizontal="center" vertical="center"/>
    </xf>
    <xf numFmtId="49" fontId="69" fillId="0" borderId="0" xfId="14994" applyNumberFormat="1" applyFont="1" applyBorder="1" applyAlignment="1">
      <alignment horizontal="center" vertical="center"/>
    </xf>
    <xf numFmtId="183" fontId="5" fillId="0" borderId="0" xfId="14994" applyNumberFormat="1" applyFont="1" applyBorder="1" applyAlignment="1">
      <alignment horizontal="center" vertical="center"/>
    </xf>
    <xf numFmtId="183" fontId="69" fillId="0" borderId="0" xfId="14994" applyNumberFormat="1" applyFont="1" applyBorder="1" applyAlignment="1">
      <alignment horizontal="center" vertical="center"/>
    </xf>
    <xf numFmtId="183" fontId="69" fillId="0" borderId="0" xfId="14994" applyNumberFormat="1" applyFont="1" applyFill="1" applyBorder="1" applyAlignment="1">
      <alignment horizontal="center" vertical="center"/>
    </xf>
    <xf numFmtId="180" fontId="4" fillId="0" borderId="0" xfId="14999" applyNumberFormat="1" applyFont="1"/>
    <xf numFmtId="180" fontId="4" fillId="0" borderId="0" xfId="14999" applyNumberFormat="1" applyFont="1" applyAlignment="1">
      <alignment horizontal="center"/>
    </xf>
    <xf numFmtId="180" fontId="41" fillId="0" borderId="0" xfId="14999" applyNumberFormat="1" applyFont="1"/>
    <xf numFmtId="221" fontId="180" fillId="0" borderId="0" xfId="15000" applyNumberFormat="1" applyFont="1" applyFill="1" applyBorder="1" applyAlignment="1">
      <alignment horizontal="center" vertical="center" wrapText="1"/>
    </xf>
    <xf numFmtId="180" fontId="180" fillId="0" borderId="0" xfId="15000" applyNumberFormat="1" applyFont="1" applyBorder="1" applyAlignment="1">
      <alignment horizontal="center" vertical="center" wrapText="1"/>
    </xf>
    <xf numFmtId="180" fontId="180" fillId="0" borderId="0" xfId="15000" applyNumberFormat="1" applyFont="1" applyBorder="1" applyAlignment="1">
      <alignment horizontal="center" vertical="center"/>
    </xf>
    <xf numFmtId="180" fontId="181" fillId="0" borderId="0" xfId="14999" applyNumberFormat="1" applyFont="1"/>
    <xf numFmtId="221" fontId="182" fillId="0" borderId="64" xfId="15000" applyNumberFormat="1" applyFont="1" applyFill="1" applyBorder="1" applyAlignment="1">
      <alignment horizontal="center" vertical="center" wrapText="1"/>
    </xf>
    <xf numFmtId="221" fontId="180" fillId="0" borderId="49" xfId="15000" applyNumberFormat="1" applyFont="1" applyFill="1" applyBorder="1" applyAlignment="1">
      <alignment horizontal="center" vertical="center"/>
    </xf>
    <xf numFmtId="180" fontId="180" fillId="0" borderId="8" xfId="15000" applyNumberFormat="1" applyFont="1" applyFill="1" applyBorder="1" applyAlignment="1">
      <alignment horizontal="center" vertical="center" wrapText="1"/>
    </xf>
    <xf numFmtId="49" fontId="183" fillId="0" borderId="98" xfId="15001" applyNumberFormat="1" applyFont="1" applyBorder="1" applyAlignment="1">
      <alignment horizontal="center" vertical="center" wrapText="1"/>
    </xf>
    <xf numFmtId="183" fontId="183" fillId="0" borderId="98" xfId="15001" applyNumberFormat="1" applyFont="1" applyBorder="1" applyAlignment="1">
      <alignment horizontal="center" vertical="center" wrapText="1"/>
    </xf>
    <xf numFmtId="180" fontId="180" fillId="0" borderId="9" xfId="15000" applyNumberFormat="1" applyFont="1" applyFill="1" applyBorder="1" applyAlignment="1">
      <alignment horizontal="center" vertical="center" wrapText="1"/>
    </xf>
    <xf numFmtId="180" fontId="181" fillId="0" borderId="0" xfId="15002" applyNumberFormat="1" applyFont="1" applyFill="1" applyBorder="1" applyAlignment="1">
      <alignment horizontal="left" vertical="center" shrinkToFit="1"/>
    </xf>
    <xf numFmtId="180" fontId="4" fillId="17" borderId="0" xfId="14999" applyNumberFormat="1" applyFont="1" applyFill="1"/>
    <xf numFmtId="180" fontId="180" fillId="0" borderId="61" xfId="15000" applyNumberFormat="1" applyFont="1" applyFill="1" applyBorder="1" applyAlignment="1">
      <alignment horizontal="center" vertical="center" wrapText="1"/>
    </xf>
    <xf numFmtId="180" fontId="180" fillId="0" borderId="49" xfId="15000" applyNumberFormat="1" applyFont="1" applyFill="1" applyBorder="1" applyAlignment="1">
      <alignment horizontal="center" vertical="center"/>
    </xf>
    <xf numFmtId="180" fontId="180" fillId="0" borderId="49" xfId="15000" applyNumberFormat="1" applyFont="1" applyFill="1" applyBorder="1" applyAlignment="1">
      <alignment horizontal="center" vertical="center"/>
    </xf>
    <xf numFmtId="49" fontId="184" fillId="0" borderId="49" xfId="15003" applyNumberFormat="1" applyFont="1" applyFill="1" applyBorder="1" applyAlignment="1">
      <alignment horizontal="center" vertical="center"/>
    </xf>
    <xf numFmtId="180" fontId="4" fillId="0" borderId="49" xfId="14999" applyNumberFormat="1" applyFont="1" applyBorder="1"/>
    <xf numFmtId="180" fontId="180" fillId="0" borderId="97" xfId="15000" applyNumberFormat="1" applyFont="1" applyFill="1" applyBorder="1" applyAlignment="1">
      <alignment horizontal="center" vertical="center"/>
    </xf>
    <xf numFmtId="180" fontId="4" fillId="89" borderId="0" xfId="14999" applyNumberFormat="1" applyFont="1" applyFill="1"/>
    <xf numFmtId="180" fontId="181" fillId="89" borderId="0" xfId="15002" applyNumberFormat="1" applyFont="1" applyFill="1" applyBorder="1" applyAlignment="1">
      <alignment horizontal="left" vertical="center"/>
    </xf>
    <xf numFmtId="180" fontId="185" fillId="89" borderId="0" xfId="15004" applyNumberFormat="1" applyFont="1" applyFill="1" applyBorder="1" applyAlignment="1">
      <alignment horizontal="left" vertical="center"/>
    </xf>
    <xf numFmtId="222" fontId="186" fillId="0" borderId="49" xfId="15001" applyNumberFormat="1" applyFont="1" applyFill="1" applyBorder="1" applyAlignment="1">
      <alignment horizontal="center"/>
    </xf>
    <xf numFmtId="180" fontId="187" fillId="0" borderId="49" xfId="15000" applyNumberFormat="1" applyFont="1" applyFill="1" applyBorder="1" applyAlignment="1">
      <alignment horizontal="center" vertical="center" wrapText="1"/>
    </xf>
    <xf numFmtId="49" fontId="180" fillId="0" borderId="49" xfId="14999" applyNumberFormat="1" applyFont="1" applyFill="1" applyBorder="1" applyAlignment="1">
      <alignment horizontal="center" vertical="center"/>
    </xf>
    <xf numFmtId="180" fontId="180" fillId="0" borderId="49" xfId="15001" applyNumberFormat="1" applyFont="1" applyBorder="1" applyAlignment="1">
      <alignment horizontal="center"/>
    </xf>
    <xf numFmtId="180" fontId="187" fillId="0" borderId="49" xfId="15000" applyNumberFormat="1" applyFont="1" applyFill="1" applyBorder="1" applyAlignment="1">
      <alignment horizontal="center" vertical="center" wrapText="1"/>
    </xf>
    <xf numFmtId="180" fontId="180" fillId="0" borderId="49" xfId="15000" applyNumberFormat="1" applyFont="1" applyFill="1" applyBorder="1" applyAlignment="1">
      <alignment horizontal="center" vertical="center" wrapText="1"/>
    </xf>
    <xf numFmtId="180" fontId="13" fillId="0" borderId="0" xfId="14999" applyNumberFormat="1" applyFont="1"/>
    <xf numFmtId="180" fontId="180" fillId="0" borderId="8" xfId="15000" applyNumberFormat="1" applyFont="1" applyFill="1" applyBorder="1" applyAlignment="1">
      <alignment horizontal="center" vertical="center"/>
    </xf>
    <xf numFmtId="49" fontId="184" fillId="0" borderId="8" xfId="15003" applyNumberFormat="1" applyFont="1" applyFill="1" applyBorder="1" applyAlignment="1">
      <alignment horizontal="center" vertical="center"/>
    </xf>
    <xf numFmtId="180" fontId="180" fillId="0" borderId="61" xfId="15000" applyNumberFormat="1" applyFont="1" applyFill="1" applyBorder="1" applyAlignment="1">
      <alignment horizontal="center" vertical="center"/>
    </xf>
    <xf numFmtId="49" fontId="184" fillId="0" borderId="61" xfId="15003" applyNumberFormat="1" applyFont="1" applyFill="1" applyBorder="1" applyAlignment="1">
      <alignment horizontal="center" vertical="center"/>
    </xf>
    <xf numFmtId="222" fontId="186" fillId="89" borderId="49" xfId="15001" applyNumberFormat="1" applyFont="1" applyFill="1" applyBorder="1" applyAlignment="1">
      <alignment horizontal="center"/>
    </xf>
    <xf numFmtId="180" fontId="185" fillId="89" borderId="0" xfId="15004" applyNumberFormat="1" applyFont="1" applyFill="1" applyBorder="1" applyAlignment="1">
      <alignment horizontal="left" vertical="center"/>
    </xf>
    <xf numFmtId="221" fontId="180" fillId="0" borderId="49" xfId="15000" applyNumberFormat="1" applyFont="1" applyFill="1" applyBorder="1" applyAlignment="1">
      <alignment horizontal="center" vertical="center" wrapText="1"/>
    </xf>
    <xf numFmtId="180" fontId="180" fillId="0" borderId="9" xfId="15000" applyNumberFormat="1" applyFont="1" applyFill="1" applyBorder="1" applyAlignment="1">
      <alignment horizontal="center" vertical="center"/>
    </xf>
    <xf numFmtId="180" fontId="180" fillId="0" borderId="49" xfId="15000" applyNumberFormat="1" applyFont="1" applyBorder="1" applyAlignment="1">
      <alignment horizontal="center" vertical="center"/>
    </xf>
    <xf numFmtId="180" fontId="188" fillId="17" borderId="0" xfId="15005" applyNumberFormat="1" applyFont="1" applyFill="1" applyAlignment="1"/>
    <xf numFmtId="180" fontId="188" fillId="17" borderId="0" xfId="15005" applyNumberFormat="1" applyFont="1" applyFill="1" applyBorder="1" applyAlignment="1">
      <alignment horizontal="left" vertical="center"/>
    </xf>
    <xf numFmtId="221" fontId="180" fillId="89" borderId="0" xfId="15000" applyNumberFormat="1" applyFont="1" applyFill="1" applyBorder="1" applyAlignment="1">
      <alignment horizontal="center" vertical="center" wrapText="1"/>
    </xf>
    <xf numFmtId="180" fontId="188" fillId="0" borderId="0" xfId="15005" applyNumberFormat="1" applyFont="1" applyAlignment="1"/>
    <xf numFmtId="180" fontId="180" fillId="0" borderId="9" xfId="15000" applyNumberFormat="1" applyFont="1" applyBorder="1" applyAlignment="1">
      <alignment horizontal="center" vertical="center" wrapText="1"/>
    </xf>
    <xf numFmtId="183" fontId="189" fillId="0" borderId="98" xfId="15001" applyNumberFormat="1" applyFont="1" applyBorder="1" applyAlignment="1">
      <alignment horizontal="center" vertical="center" wrapText="1"/>
    </xf>
    <xf numFmtId="180" fontId="180" fillId="0" borderId="61" xfId="15000" applyNumberFormat="1" applyFont="1" applyBorder="1" applyAlignment="1">
      <alignment horizontal="center" vertical="center" wrapText="1"/>
    </xf>
    <xf numFmtId="221" fontId="180" fillId="0" borderId="80" xfId="15000" applyNumberFormat="1" applyFont="1" applyFill="1" applyBorder="1" applyAlignment="1">
      <alignment horizontal="center" vertical="center"/>
    </xf>
    <xf numFmtId="180" fontId="180" fillId="0" borderId="49" xfId="15000" applyNumberFormat="1" applyFont="1" applyBorder="1" applyAlignment="1">
      <alignment horizontal="center" vertical="center"/>
    </xf>
    <xf numFmtId="180" fontId="180" fillId="0" borderId="8" xfId="15000" applyNumberFormat="1" applyFont="1" applyBorder="1" applyAlignment="1">
      <alignment horizontal="center" vertical="center"/>
    </xf>
    <xf numFmtId="221" fontId="180" fillId="0" borderId="61" xfId="15000" applyNumberFormat="1" applyFont="1" applyBorder="1" applyAlignment="1">
      <alignment horizontal="center" vertical="center"/>
    </xf>
    <xf numFmtId="221" fontId="180" fillId="0" borderId="97" xfId="15000" applyNumberFormat="1" applyFont="1" applyFill="1" applyBorder="1" applyAlignment="1">
      <alignment horizontal="center" vertical="center"/>
    </xf>
    <xf numFmtId="180" fontId="180" fillId="0" borderId="61" xfId="15000" applyNumberFormat="1" applyFont="1" applyBorder="1" applyAlignment="1">
      <alignment horizontal="center" vertical="center"/>
    </xf>
    <xf numFmtId="180" fontId="13" fillId="17" borderId="0" xfId="14999" applyNumberFormat="1" applyFont="1" applyFill="1"/>
    <xf numFmtId="221" fontId="180" fillId="89" borderId="0" xfId="14999" applyNumberFormat="1" applyFont="1" applyFill="1" applyAlignment="1">
      <alignment horizontal="center"/>
    </xf>
    <xf numFmtId="180" fontId="180" fillId="89" borderId="0" xfId="14999" applyNumberFormat="1" applyFont="1" applyFill="1"/>
    <xf numFmtId="180" fontId="180" fillId="89" borderId="0" xfId="14999" applyNumberFormat="1" applyFont="1" applyFill="1" applyAlignment="1">
      <alignment horizontal="center"/>
    </xf>
    <xf numFmtId="0" fontId="37" fillId="89" borderId="0" xfId="15001" applyNumberFormat="1" applyFill="1">
      <alignment vertical="center"/>
    </xf>
    <xf numFmtId="180" fontId="181" fillId="89" borderId="0" xfId="14999" applyNumberFormat="1" applyFont="1" applyFill="1"/>
    <xf numFmtId="0" fontId="37" fillId="0" borderId="0" xfId="15001" applyNumberFormat="1">
      <alignment vertical="center"/>
    </xf>
    <xf numFmtId="180" fontId="180" fillId="0" borderId="49" xfId="15000" applyNumberFormat="1" applyFont="1" applyBorder="1" applyAlignment="1">
      <alignment horizontal="center" vertical="center" wrapText="1"/>
    </xf>
    <xf numFmtId="0" fontId="190" fillId="0" borderId="99" xfId="15001" applyNumberFormat="1" applyFont="1" applyBorder="1" applyAlignment="1">
      <alignment horizontal="center" vertical="center" wrapText="1"/>
    </xf>
    <xf numFmtId="0" fontId="190" fillId="0" borderId="100" xfId="15001" applyNumberFormat="1" applyFont="1" applyBorder="1" applyAlignment="1">
      <alignment horizontal="center" vertical="center" wrapText="1"/>
    </xf>
    <xf numFmtId="180" fontId="180" fillId="0" borderId="74" xfId="15000" applyNumberFormat="1" applyFont="1" applyBorder="1" applyAlignment="1">
      <alignment horizontal="center" vertical="center"/>
    </xf>
    <xf numFmtId="0" fontId="190" fillId="0" borderId="99" xfId="15001" applyNumberFormat="1" applyFont="1" applyBorder="1" applyAlignment="1">
      <alignment horizontal="center" vertical="center" wrapText="1"/>
    </xf>
    <xf numFmtId="0" fontId="190" fillId="0" borderId="101" xfId="15001" applyNumberFormat="1" applyFont="1" applyBorder="1" applyAlignment="1">
      <alignment horizontal="center" vertical="center" wrapText="1"/>
    </xf>
    <xf numFmtId="180" fontId="180" fillId="0" borderId="97" xfId="15000" applyNumberFormat="1" applyFont="1" applyBorder="1" applyAlignment="1">
      <alignment horizontal="center" vertical="center"/>
    </xf>
    <xf numFmtId="180" fontId="180" fillId="17" borderId="8" xfId="15000" applyNumberFormat="1" applyFont="1" applyFill="1" applyBorder="1" applyAlignment="1">
      <alignment horizontal="center" vertical="center" wrapText="1"/>
    </xf>
    <xf numFmtId="180" fontId="180" fillId="17" borderId="9" xfId="15000" applyNumberFormat="1" applyFont="1" applyFill="1" applyBorder="1" applyAlignment="1">
      <alignment horizontal="center" vertical="center" wrapText="1"/>
    </xf>
    <xf numFmtId="180" fontId="180" fillId="17" borderId="61" xfId="15000" applyNumberFormat="1" applyFont="1" applyFill="1" applyBorder="1" applyAlignment="1">
      <alignment horizontal="center" vertical="center" wrapText="1"/>
    </xf>
    <xf numFmtId="180" fontId="180" fillId="0" borderId="61" xfId="15000" applyNumberFormat="1" applyFont="1" applyBorder="1" applyAlignment="1">
      <alignment horizontal="center" vertical="center"/>
    </xf>
    <xf numFmtId="180" fontId="180" fillId="89" borderId="0" xfId="15002" applyNumberFormat="1" applyFont="1" applyFill="1" applyBorder="1" applyAlignment="1">
      <alignment horizontal="center" vertical="center"/>
    </xf>
    <xf numFmtId="49" fontId="180" fillId="89" borderId="0" xfId="15002" applyNumberFormat="1" applyFont="1" applyFill="1" applyBorder="1" applyAlignment="1">
      <alignment horizontal="center" vertical="center" shrinkToFit="1"/>
    </xf>
    <xf numFmtId="180" fontId="180" fillId="89" borderId="0" xfId="15006" applyNumberFormat="1" applyFont="1" applyFill="1" applyBorder="1" applyAlignment="1">
      <alignment horizontal="center" vertical="center" wrapText="1"/>
    </xf>
    <xf numFmtId="180" fontId="181" fillId="89" borderId="0" xfId="15002" applyNumberFormat="1" applyFont="1" applyFill="1" applyBorder="1" applyAlignment="1">
      <alignment horizontal="left" vertical="center" shrinkToFit="1"/>
    </xf>
    <xf numFmtId="180" fontId="188" fillId="0" borderId="0" xfId="15005" applyNumberFormat="1" applyFont="1" applyFill="1" applyAlignment="1"/>
    <xf numFmtId="180" fontId="185" fillId="17" borderId="0" xfId="15004" applyNumberFormat="1" applyFont="1" applyFill="1" applyBorder="1" applyAlignment="1">
      <alignment horizontal="left" vertical="center"/>
    </xf>
    <xf numFmtId="49" fontId="185" fillId="89" borderId="0" xfId="15004" applyNumberFormat="1" applyFont="1" applyFill="1" applyBorder="1" applyAlignment="1">
      <alignment horizontal="left" vertical="center"/>
    </xf>
    <xf numFmtId="180" fontId="180" fillId="0" borderId="9" xfId="15000" applyNumberFormat="1" applyFont="1" applyBorder="1" applyAlignment="1">
      <alignment horizontal="center" vertical="center"/>
    </xf>
    <xf numFmtId="180" fontId="180" fillId="0" borderId="80" xfId="15000" applyNumberFormat="1" applyFont="1" applyFill="1" applyBorder="1" applyAlignment="1">
      <alignment horizontal="center" vertical="center"/>
    </xf>
    <xf numFmtId="180" fontId="180" fillId="89" borderId="0" xfId="15002" applyNumberFormat="1" applyFont="1" applyFill="1" applyBorder="1" applyAlignment="1">
      <alignment horizontal="center" vertical="center" shrinkToFit="1"/>
    </xf>
    <xf numFmtId="184" fontId="180" fillId="89" borderId="0" xfId="15002" applyNumberFormat="1" applyFont="1" applyFill="1" applyBorder="1" applyAlignment="1">
      <alignment horizontal="center" vertical="center" shrinkToFit="1"/>
    </xf>
    <xf numFmtId="180" fontId="180" fillId="0" borderId="9" xfId="15000" applyNumberFormat="1" applyFont="1" applyBorder="1" applyAlignment="1">
      <alignment horizontal="center" vertical="center"/>
    </xf>
    <xf numFmtId="180" fontId="181" fillId="17" borderId="0" xfId="15002" applyNumberFormat="1" applyFont="1" applyFill="1" applyBorder="1" applyAlignment="1">
      <alignment horizontal="left" vertical="center" shrinkToFit="1"/>
    </xf>
    <xf numFmtId="183" fontId="183" fillId="17" borderId="98" xfId="15001" applyNumberFormat="1" applyFont="1" applyFill="1" applyBorder="1" applyAlignment="1">
      <alignment horizontal="center" vertical="center"/>
    </xf>
    <xf numFmtId="0" fontId="191" fillId="17" borderId="0" xfId="15001" applyNumberFormat="1" applyFont="1" applyFill="1" applyBorder="1" applyAlignment="1"/>
    <xf numFmtId="16" fontId="38" fillId="17" borderId="0" xfId="15007" applyNumberFormat="1" applyFont="1" applyFill="1" applyBorder="1" applyAlignment="1">
      <alignment horizontal="center"/>
    </xf>
    <xf numFmtId="0" fontId="192" fillId="17" borderId="0" xfId="15007" applyFont="1" applyFill="1"/>
    <xf numFmtId="0" fontId="38" fillId="17" borderId="0" xfId="15007" applyFont="1" applyFill="1"/>
    <xf numFmtId="0" fontId="193" fillId="17" borderId="0" xfId="15001" applyNumberFormat="1" applyFont="1" applyFill="1" applyBorder="1" applyAlignment="1"/>
    <xf numFmtId="0" fontId="38" fillId="0" borderId="0" xfId="15007" applyFont="1" applyBorder="1" applyAlignment="1">
      <alignment horizontal="center"/>
    </xf>
    <xf numFmtId="49" fontId="192" fillId="17" borderId="0" xfId="15008" applyNumberFormat="1" applyFont="1" applyFill="1" applyBorder="1" applyAlignment="1"/>
    <xf numFmtId="0" fontId="192" fillId="17" borderId="0" xfId="15001" applyNumberFormat="1" applyFont="1" applyFill="1" applyBorder="1" applyAlignment="1"/>
    <xf numFmtId="0" fontId="38" fillId="0" borderId="0" xfId="15007" applyFont="1" applyBorder="1"/>
    <xf numFmtId="0" fontId="194" fillId="0" borderId="0" xfId="15007" applyFont="1" applyBorder="1"/>
    <xf numFmtId="0" fontId="193" fillId="17" borderId="0" xfId="15001" applyNumberFormat="1" applyFont="1" applyFill="1" applyBorder="1" applyAlignment="1">
      <alignment horizontal="center"/>
    </xf>
    <xf numFmtId="16" fontId="192" fillId="17" borderId="0" xfId="15001" applyNumberFormat="1" applyFont="1" applyFill="1" applyBorder="1" applyAlignment="1">
      <alignment horizontal="center"/>
    </xf>
    <xf numFmtId="16" fontId="190" fillId="17" borderId="0" xfId="15001" applyNumberFormat="1" applyFont="1" applyFill="1" applyBorder="1" applyAlignment="1">
      <alignment horizontal="center"/>
    </xf>
    <xf numFmtId="16" fontId="190" fillId="17" borderId="0" xfId="15001" applyNumberFormat="1" applyFont="1" applyFill="1" applyBorder="1" applyAlignment="1">
      <alignment horizontal="center" vertical="center"/>
    </xf>
    <xf numFmtId="49" fontId="38" fillId="17" borderId="0" xfId="15001" applyNumberFormat="1" applyFont="1" applyFill="1" applyBorder="1" applyAlignment="1">
      <alignment horizontal="center" vertical="center"/>
    </xf>
    <xf numFmtId="0" fontId="38" fillId="17" borderId="0" xfId="15001" applyNumberFormat="1" applyFont="1" applyFill="1" applyBorder="1" applyAlignment="1">
      <alignment vertical="center"/>
    </xf>
    <xf numFmtId="16" fontId="195" fillId="17" borderId="0" xfId="15001" applyNumberFormat="1" applyFont="1" applyFill="1" applyBorder="1" applyAlignment="1">
      <alignment horizontal="center"/>
    </xf>
    <xf numFmtId="49" fontId="190" fillId="17" borderId="0" xfId="15001" applyNumberFormat="1" applyFont="1" applyFill="1" applyBorder="1" applyAlignment="1">
      <alignment horizontal="center" vertical="center"/>
    </xf>
    <xf numFmtId="0" fontId="190" fillId="17" borderId="0" xfId="15001" applyNumberFormat="1" applyFont="1" applyFill="1" applyBorder="1" applyAlignment="1">
      <alignment vertical="center"/>
    </xf>
    <xf numFmtId="0" fontId="190" fillId="17" borderId="0" xfId="15001" applyNumberFormat="1" applyFont="1" applyFill="1" applyBorder="1" applyAlignment="1">
      <alignment vertical="center" wrapText="1"/>
    </xf>
    <xf numFmtId="180" fontId="181" fillId="89" borderId="0" xfId="15002" applyNumberFormat="1" applyFont="1" applyFill="1" applyBorder="1" applyAlignment="1">
      <alignment horizontal="center" vertical="center"/>
    </xf>
    <xf numFmtId="0" fontId="196" fillId="17" borderId="0" xfId="15009" applyFont="1" applyFill="1" applyBorder="1" applyAlignment="1">
      <alignment horizontal="left" vertical="center" wrapText="1"/>
    </xf>
    <xf numFmtId="16" fontId="196" fillId="17" borderId="0" xfId="15009" applyNumberFormat="1" applyFont="1" applyFill="1" applyBorder="1" applyAlignment="1">
      <alignment horizontal="left" vertical="center" wrapText="1"/>
    </xf>
    <xf numFmtId="0" fontId="196" fillId="17" borderId="0" xfId="15010" applyFont="1" applyFill="1" applyBorder="1" applyAlignment="1" applyProtection="1">
      <alignment horizontal="left" vertical="center" wrapText="1"/>
    </xf>
    <xf numFmtId="0" fontId="196" fillId="17" borderId="0" xfId="15010" applyFont="1" applyFill="1" applyBorder="1" applyAlignment="1" applyProtection="1">
      <alignment horizontal="left" vertical="center"/>
    </xf>
    <xf numFmtId="183" fontId="197" fillId="0" borderId="98" xfId="15011" applyNumberFormat="1" applyFont="1" applyFill="1" applyBorder="1" applyAlignment="1">
      <alignment horizontal="center" vertical="center" wrapText="1"/>
    </xf>
    <xf numFmtId="223" fontId="197" fillId="0" borderId="98" xfId="15011" applyNumberFormat="1" applyFont="1" applyFill="1" applyBorder="1" applyAlignment="1">
      <alignment horizontal="center" vertical="center" wrapText="1"/>
    </xf>
    <xf numFmtId="0" fontId="196" fillId="17" borderId="0" xfId="15009" applyFont="1" applyFill="1" applyBorder="1" applyAlignment="1">
      <alignment horizontal="left" vertical="center" wrapText="1"/>
    </xf>
    <xf numFmtId="16" fontId="196" fillId="17" borderId="0" xfId="15009" applyNumberFormat="1" applyFont="1" applyFill="1" applyBorder="1" applyAlignment="1">
      <alignment horizontal="left" vertical="center" wrapText="1"/>
    </xf>
    <xf numFmtId="0" fontId="196" fillId="17" borderId="0" xfId="15010" applyFont="1" applyFill="1" applyBorder="1" applyAlignment="1" applyProtection="1">
      <alignment horizontal="left" vertical="center" wrapText="1"/>
    </xf>
    <xf numFmtId="0" fontId="196" fillId="17" borderId="0" xfId="15010" applyFont="1" applyFill="1" applyBorder="1" applyAlignment="1" applyProtection="1">
      <alignment horizontal="left" vertical="center"/>
    </xf>
    <xf numFmtId="0" fontId="37" fillId="0" borderId="0" xfId="15001" applyNumberFormat="1" applyFont="1">
      <alignment vertical="center"/>
    </xf>
    <xf numFmtId="0" fontId="8" fillId="17" borderId="0" xfId="15012" applyFill="1" applyBorder="1" applyAlignment="1">
      <alignment horizontal="left" vertical="center" wrapText="1"/>
    </xf>
    <xf numFmtId="0" fontId="198" fillId="17" borderId="0" xfId="15001" applyNumberFormat="1" applyFont="1" applyFill="1" applyBorder="1" applyAlignment="1">
      <alignment horizontal="center"/>
    </xf>
    <xf numFmtId="180" fontId="180" fillId="0" borderId="49" xfId="15000" applyNumberFormat="1" applyFont="1" applyFill="1" applyBorder="1" applyAlignment="1">
      <alignment horizontal="center" vertical="center" wrapText="1"/>
    </xf>
    <xf numFmtId="180" fontId="4" fillId="0" borderId="0" xfId="14999" applyNumberFormat="1" applyFont="1" applyBorder="1"/>
    <xf numFmtId="180" fontId="181" fillId="89" borderId="0" xfId="15002" applyNumberFormat="1" applyFont="1" applyFill="1" applyBorder="1" applyAlignment="1">
      <alignment horizontal="left" vertical="center" shrinkToFit="1"/>
    </xf>
    <xf numFmtId="180" fontId="188" fillId="0" borderId="0" xfId="15005" applyNumberFormat="1" applyFont="1">
      <alignment vertical="center"/>
    </xf>
    <xf numFmtId="180" fontId="181" fillId="16" borderId="0" xfId="15002" applyNumberFormat="1" applyFont="1" applyFill="1" applyBorder="1" applyAlignment="1">
      <alignment vertical="center"/>
    </xf>
    <xf numFmtId="221" fontId="182" fillId="89" borderId="81" xfId="15000" applyNumberFormat="1" applyFont="1" applyFill="1" applyBorder="1" applyAlignment="1">
      <alignment horizontal="center" vertical="center" wrapText="1"/>
    </xf>
    <xf numFmtId="180" fontId="181" fillId="89" borderId="0" xfId="15002" applyNumberFormat="1" applyFont="1" applyFill="1" applyBorder="1" applyAlignment="1">
      <alignment vertical="center"/>
    </xf>
    <xf numFmtId="180" fontId="181" fillId="89" borderId="0" xfId="15002" applyNumberFormat="1" applyFont="1" applyFill="1" applyBorder="1" applyAlignment="1">
      <alignment horizontal="center" vertical="center"/>
    </xf>
    <xf numFmtId="221" fontId="182" fillId="89" borderId="0" xfId="15000" applyNumberFormat="1" applyFont="1" applyFill="1" applyBorder="1" applyAlignment="1">
      <alignment horizontal="center" vertical="center" wrapText="1"/>
    </xf>
    <xf numFmtId="0" fontId="37" fillId="0" borderId="0" xfId="15001" applyNumberFormat="1">
      <alignment vertical="center"/>
    </xf>
    <xf numFmtId="180" fontId="180" fillId="0" borderId="0" xfId="15000" applyNumberFormat="1" applyFont="1" applyFill="1" applyBorder="1" applyAlignment="1">
      <alignment horizontal="center" vertical="center"/>
    </xf>
    <xf numFmtId="180" fontId="180" fillId="0" borderId="0" xfId="15000" applyNumberFormat="1" applyFont="1" applyFill="1" applyBorder="1" applyAlignment="1">
      <alignment horizontal="center" vertical="center" wrapText="1"/>
    </xf>
    <xf numFmtId="0" fontId="37" fillId="0" borderId="0" xfId="15001" applyNumberFormat="1" applyFont="1" applyAlignment="1">
      <alignment vertical="center" wrapText="1"/>
    </xf>
    <xf numFmtId="221" fontId="182" fillId="0" borderId="71" xfId="15000" applyNumberFormat="1" applyFont="1" applyFill="1" applyBorder="1" applyAlignment="1">
      <alignment horizontal="center" vertical="center" wrapText="1"/>
    </xf>
    <xf numFmtId="180" fontId="180" fillId="0" borderId="81" xfId="15000" applyNumberFormat="1" applyFont="1" applyFill="1" applyBorder="1" applyAlignment="1">
      <alignment horizontal="center" vertical="center" wrapText="1"/>
    </xf>
    <xf numFmtId="183" fontId="183" fillId="17" borderId="49" xfId="15001" applyNumberFormat="1" applyFont="1" applyFill="1" applyBorder="1" applyAlignment="1">
      <alignment horizontal="center" vertical="center"/>
    </xf>
    <xf numFmtId="180" fontId="197" fillId="0" borderId="49" xfId="14999" applyNumberFormat="1" applyFont="1" applyBorder="1" applyAlignment="1">
      <alignment horizontal="center"/>
    </xf>
    <xf numFmtId="180" fontId="181" fillId="0" borderId="0" xfId="15002" applyNumberFormat="1" applyFont="1" applyFill="1" applyBorder="1" applyAlignment="1">
      <alignment horizontal="center" vertical="center" shrinkToFit="1"/>
    </xf>
    <xf numFmtId="180" fontId="180" fillId="0" borderId="15" xfId="15000" applyNumberFormat="1" applyFont="1" applyFill="1" applyBorder="1" applyAlignment="1">
      <alignment horizontal="center" vertical="center" wrapText="1"/>
    </xf>
    <xf numFmtId="183" fontId="183" fillId="17" borderId="102" xfId="15001" applyNumberFormat="1" applyFont="1" applyFill="1" applyBorder="1" applyAlignment="1">
      <alignment horizontal="center" vertical="center"/>
    </xf>
    <xf numFmtId="180" fontId="180" fillId="0" borderId="71" xfId="15000" applyNumberFormat="1" applyFont="1" applyFill="1" applyBorder="1" applyAlignment="1">
      <alignment horizontal="center" vertical="center" wrapText="1"/>
    </xf>
    <xf numFmtId="180" fontId="181" fillId="0" borderId="0" xfId="14999" applyNumberFormat="1" applyFont="1" applyBorder="1" applyAlignment="1">
      <alignment vertical="center"/>
    </xf>
    <xf numFmtId="180" fontId="180" fillId="89" borderId="0" xfId="14999" applyNumberFormat="1" applyFont="1" applyFill="1" applyBorder="1" applyAlignment="1">
      <alignment horizontal="center" vertical="center"/>
    </xf>
    <xf numFmtId="180" fontId="180" fillId="15" borderId="0" xfId="15002" applyNumberFormat="1" applyFont="1" applyFill="1" applyBorder="1" applyAlignment="1">
      <alignment horizontal="center" vertical="center"/>
    </xf>
    <xf numFmtId="49" fontId="180" fillId="15" borderId="0" xfId="15002" applyNumberFormat="1" applyFont="1" applyFill="1" applyBorder="1" applyAlignment="1">
      <alignment horizontal="center" vertical="center" shrinkToFit="1"/>
    </xf>
    <xf numFmtId="180" fontId="180" fillId="15" borderId="0" xfId="15006" applyNumberFormat="1" applyFont="1" applyFill="1" applyBorder="1" applyAlignment="1">
      <alignment horizontal="center" vertical="center" wrapText="1"/>
    </xf>
    <xf numFmtId="180" fontId="181" fillId="15" borderId="0" xfId="15002" applyNumberFormat="1" applyFont="1" applyFill="1" applyBorder="1" applyAlignment="1">
      <alignment horizontal="left" vertical="center" shrinkToFit="1"/>
    </xf>
    <xf numFmtId="180" fontId="6" fillId="0" borderId="0" xfId="15006" applyNumberFormat="1" applyFont="1" applyBorder="1" applyAlignment="1">
      <alignment horizontal="left" vertical="center"/>
    </xf>
    <xf numFmtId="180" fontId="6" fillId="0" borderId="0" xfId="15006" applyNumberFormat="1" applyFont="1" applyBorder="1" applyAlignment="1">
      <alignment horizontal="left" vertical="center" wrapText="1"/>
    </xf>
    <xf numFmtId="180" fontId="41" fillId="0" borderId="0" xfId="14999" applyNumberFormat="1" applyFont="1" applyAlignment="1">
      <alignment vertical="center"/>
    </xf>
    <xf numFmtId="220" fontId="6" fillId="0" borderId="0" xfId="14999" applyNumberFormat="1" applyFont="1" applyFill="1" applyBorder="1" applyAlignment="1">
      <alignment horizontal="center"/>
    </xf>
    <xf numFmtId="180" fontId="177" fillId="0" borderId="0" xfId="15006" applyNumberFormat="1" applyFont="1" applyBorder="1" applyAlignment="1">
      <alignment horizontal="left" vertical="center"/>
    </xf>
    <xf numFmtId="180" fontId="178" fillId="0" borderId="0" xfId="15006" applyNumberFormat="1" applyFont="1" applyBorder="1" applyAlignment="1">
      <alignment horizontal="center" vertical="center"/>
    </xf>
  </cellXfs>
  <cellStyles count="15013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7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24"/>
    <cellStyle name="20% - Accent1 2 2 2 3" xfId="2678"/>
    <cellStyle name="20% - Accent1 2 2 2 3 2" xfId="13225"/>
    <cellStyle name="20% - Accent1 2 2 2 4" xfId="13226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27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28"/>
    <cellStyle name="20% - Accent1 3 2 3" xfId="2707"/>
    <cellStyle name="20% - Accent1 3 2 3 2" xfId="13229"/>
    <cellStyle name="20% - Accent1 3 2 4" xfId="13230"/>
    <cellStyle name="20% - Accent1 3 3" xfId="2708"/>
    <cellStyle name="20% - Accent1 3 3 2" xfId="2709"/>
    <cellStyle name="20% - Accent1 3 3 3" xfId="2710"/>
    <cellStyle name="20% - Accent1 3 4" xfId="2711"/>
    <cellStyle name="20% - Accent1 3 4 2" xfId="13231"/>
    <cellStyle name="20% - Accent1 3 5" xfId="2712"/>
    <cellStyle name="20% - Accent1 4" xfId="2713"/>
    <cellStyle name="20% - Accent1 4 2" xfId="2714"/>
    <cellStyle name="20% - Accent1 4 2 2" xfId="13232"/>
    <cellStyle name="20% - Accent1 4 2 2 2" xfId="13233"/>
    <cellStyle name="20% - Accent1 4 2 3" xfId="13234"/>
    <cellStyle name="20% - Accent1 4 2 3 2" xfId="13235"/>
    <cellStyle name="20% - Accent1 4 2 4" xfId="13236"/>
    <cellStyle name="20% - Accent1 4 3" xfId="2715"/>
    <cellStyle name="20% - Accent1 4 3 2" xfId="13237"/>
    <cellStyle name="20% - Accent1 4 4" xfId="13238"/>
    <cellStyle name="20% - Accent1 4 4 2" xfId="13239"/>
    <cellStyle name="20% - Accent1 4 5" xfId="13240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41"/>
    <cellStyle name="20% - Accent2 2 2 2 3" xfId="2730"/>
    <cellStyle name="20% - Accent2 2 2 2 3 2" xfId="13242"/>
    <cellStyle name="20% - Accent2 2 2 2 4" xfId="13243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24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245"/>
    <cellStyle name="20% - Accent2 3 2 3" xfId="2759"/>
    <cellStyle name="20% - Accent2 3 2 3 2" xfId="13246"/>
    <cellStyle name="20% - Accent2 3 2 4" xfId="13247"/>
    <cellStyle name="20% - Accent2 3 3" xfId="2760"/>
    <cellStyle name="20% - Accent2 3 3 2" xfId="2761"/>
    <cellStyle name="20% - Accent2 3 3 3" xfId="2762"/>
    <cellStyle name="20% - Accent2 3 4" xfId="2763"/>
    <cellStyle name="20% - Accent2 3 4 2" xfId="13248"/>
    <cellStyle name="20% - Accent2 3 5" xfId="2764"/>
    <cellStyle name="20% - Accent2 4" xfId="2765"/>
    <cellStyle name="20% - Accent2 4 2" xfId="2766"/>
    <cellStyle name="20% - Accent2 4 2 2" xfId="13249"/>
    <cellStyle name="20% - Accent2 4 2 2 2" xfId="13250"/>
    <cellStyle name="20% - Accent2 4 2 3" xfId="13251"/>
    <cellStyle name="20% - Accent2 4 2 3 2" xfId="13252"/>
    <cellStyle name="20% - Accent2 4 2 4" xfId="13253"/>
    <cellStyle name="20% - Accent2 4 3" xfId="2767"/>
    <cellStyle name="20% - Accent2 4 3 2" xfId="13254"/>
    <cellStyle name="20% - Accent2 4 4" xfId="13255"/>
    <cellStyle name="20% - Accent2 4 4 2" xfId="13256"/>
    <cellStyle name="20% - Accent2 4 5" xfId="1325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258"/>
    <cellStyle name="20% - Accent3 2 2 2 3" xfId="2782"/>
    <cellStyle name="20% - Accent3 2 2 2 3 2" xfId="13259"/>
    <cellStyle name="20% - Accent3 2 2 2 4" xfId="13260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261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262"/>
    <cellStyle name="20% - Accent3 3 2 3" xfId="2811"/>
    <cellStyle name="20% - Accent3 3 2 3 2" xfId="13263"/>
    <cellStyle name="20% - Accent3 3 2 4" xfId="13264"/>
    <cellStyle name="20% - Accent3 3 3" xfId="2812"/>
    <cellStyle name="20% - Accent3 3 3 2" xfId="2813"/>
    <cellStyle name="20% - Accent3 3 3 3" xfId="2814"/>
    <cellStyle name="20% - Accent3 3 4" xfId="2815"/>
    <cellStyle name="20% - Accent3 3 4 2" xfId="13265"/>
    <cellStyle name="20% - Accent3 3 5" xfId="2816"/>
    <cellStyle name="20% - Accent3 4" xfId="2817"/>
    <cellStyle name="20% - Accent3 4 2" xfId="2818"/>
    <cellStyle name="20% - Accent3 4 2 2" xfId="13266"/>
    <cellStyle name="20% - Accent3 4 2 2 2" xfId="13267"/>
    <cellStyle name="20% - Accent3 4 2 3" xfId="13268"/>
    <cellStyle name="20% - Accent3 4 2 3 2" xfId="13269"/>
    <cellStyle name="20% - Accent3 4 2 4" xfId="13270"/>
    <cellStyle name="20% - Accent3 4 3" xfId="2819"/>
    <cellStyle name="20% - Accent3 4 3 2" xfId="13271"/>
    <cellStyle name="20% - Accent3 4 4" xfId="13272"/>
    <cellStyle name="20% - Accent3 4 4 2" xfId="13273"/>
    <cellStyle name="20% - Accent3 4 5" xfId="13274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275"/>
    <cellStyle name="20% - Accent4 2 2 2 3" xfId="2834"/>
    <cellStyle name="20% - Accent4 2 2 2 3 2" xfId="13276"/>
    <cellStyle name="20% - Accent4 2 2 2 4" xfId="13277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27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279"/>
    <cellStyle name="20% - Accent4 3 2 3" xfId="2863"/>
    <cellStyle name="20% - Accent4 3 2 3 2" xfId="13280"/>
    <cellStyle name="20% - Accent4 3 2 4" xfId="13281"/>
    <cellStyle name="20% - Accent4 3 3" xfId="2864"/>
    <cellStyle name="20% - Accent4 3 3 2" xfId="2865"/>
    <cellStyle name="20% - Accent4 3 3 3" xfId="2866"/>
    <cellStyle name="20% - Accent4 3 4" xfId="2867"/>
    <cellStyle name="20% - Accent4 3 4 2" xfId="13282"/>
    <cellStyle name="20% - Accent4 3 5" xfId="2868"/>
    <cellStyle name="20% - Accent4 4" xfId="2869"/>
    <cellStyle name="20% - Accent4 4 2" xfId="2870"/>
    <cellStyle name="20% - Accent4 4 2 2" xfId="13283"/>
    <cellStyle name="20% - Accent4 4 2 2 2" xfId="13284"/>
    <cellStyle name="20% - Accent4 4 2 3" xfId="13285"/>
    <cellStyle name="20% - Accent4 4 2 3 2" xfId="13286"/>
    <cellStyle name="20% - Accent4 4 2 4" xfId="13287"/>
    <cellStyle name="20% - Accent4 4 3" xfId="2871"/>
    <cellStyle name="20% - Accent4 4 3 2" xfId="13288"/>
    <cellStyle name="20% - Accent4 4 4" xfId="13289"/>
    <cellStyle name="20% - Accent4 4 4 2" xfId="13290"/>
    <cellStyle name="20% - Accent4 4 5" xfId="1329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292"/>
    <cellStyle name="20% - Accent5 2 2 2 3" xfId="2886"/>
    <cellStyle name="20% - Accent5 2 2 2 3 2" xfId="13293"/>
    <cellStyle name="20% - Accent5 2 2 2 4" xfId="13294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295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296"/>
    <cellStyle name="20% - Accent5 3 2 3" xfId="2915"/>
    <cellStyle name="20% - Accent5 3 2 3 2" xfId="13297"/>
    <cellStyle name="20% - Accent5 3 2 4" xfId="13298"/>
    <cellStyle name="20% - Accent5 3 3" xfId="2916"/>
    <cellStyle name="20% - Accent5 3 3 2" xfId="2917"/>
    <cellStyle name="20% - Accent5 3 3 3" xfId="2918"/>
    <cellStyle name="20% - Accent5 3 4" xfId="2919"/>
    <cellStyle name="20% - Accent5 3 4 2" xfId="13299"/>
    <cellStyle name="20% - Accent5 3 5" xfId="2920"/>
    <cellStyle name="20% - Accent5 4" xfId="2921"/>
    <cellStyle name="20% - Accent5 4 2" xfId="2922"/>
    <cellStyle name="20% - Accent5 4 2 2" xfId="13300"/>
    <cellStyle name="20% - Accent5 4 2 2 2" xfId="13301"/>
    <cellStyle name="20% - Accent5 4 2 3" xfId="13302"/>
    <cellStyle name="20% - Accent5 4 2 3 2" xfId="13303"/>
    <cellStyle name="20% - Accent5 4 2 4" xfId="13304"/>
    <cellStyle name="20% - Accent5 4 3" xfId="2923"/>
    <cellStyle name="20% - Accent5 4 3 2" xfId="13305"/>
    <cellStyle name="20% - Accent5 4 4" xfId="13306"/>
    <cellStyle name="20% - Accent5 4 4 2" xfId="13307"/>
    <cellStyle name="20% - Accent5 4 5" xfId="13308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09"/>
    <cellStyle name="20% - Accent6 2 2 2 3" xfId="2938"/>
    <cellStyle name="20% - Accent6 2 2 2 3 2" xfId="13310"/>
    <cellStyle name="20% - Accent6 2 2 2 4" xfId="13311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1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13"/>
    <cellStyle name="20% - Accent6 3 2 3" xfId="2967"/>
    <cellStyle name="20% - Accent6 3 2 3 2" xfId="13314"/>
    <cellStyle name="20% - Accent6 3 2 4" xfId="13315"/>
    <cellStyle name="20% - Accent6 3 3" xfId="2968"/>
    <cellStyle name="20% - Accent6 3 3 2" xfId="2969"/>
    <cellStyle name="20% - Accent6 3 3 3" xfId="2970"/>
    <cellStyle name="20% - Accent6 3 4" xfId="2971"/>
    <cellStyle name="20% - Accent6 3 4 2" xfId="13316"/>
    <cellStyle name="20% - Accent6 3 5" xfId="2972"/>
    <cellStyle name="20% - Accent6 4" xfId="2973"/>
    <cellStyle name="20% - Accent6 4 2" xfId="2974"/>
    <cellStyle name="20% - Accent6 4 2 2" xfId="13317"/>
    <cellStyle name="20% - Accent6 4 2 2 2" xfId="13318"/>
    <cellStyle name="20% - Accent6 4 2 3" xfId="13319"/>
    <cellStyle name="20% - Accent6 4 2 3 2" xfId="13320"/>
    <cellStyle name="20% - Accent6 4 2 4" xfId="13321"/>
    <cellStyle name="20% - Accent6 4 3" xfId="2975"/>
    <cellStyle name="20% - Accent6 4 3 2" xfId="13322"/>
    <cellStyle name="20% - Accent6 4 4" xfId="13323"/>
    <cellStyle name="20% - Accent6 4 4 2" xfId="13324"/>
    <cellStyle name="20% - Accent6 4 5" xfId="1332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8"/>
    <cellStyle name="20% - 强调文字颜色 1 4" xfId="13059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0"/>
    <cellStyle name="20% - 强调文字颜色 2 4" xfId="13061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2"/>
    <cellStyle name="20% - 强调文字颜色 3 4" xfId="13063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4"/>
    <cellStyle name="20% - 强调文字颜色 4 4" xfId="13065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6"/>
    <cellStyle name="20% - 强调文字颜色 5 4" xfId="13067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8"/>
    <cellStyle name="20% - 强调文字颜色 6 4" xfId="13069"/>
    <cellStyle name="20% - 着色 1 2" xfId="13326"/>
    <cellStyle name="20% - 着色 1 2 2" xfId="13327"/>
    <cellStyle name="20% - 着色 2 2" xfId="13328"/>
    <cellStyle name="20% - 着色 2 2 2" xfId="13329"/>
    <cellStyle name="20% - 着色 3 2" xfId="13330"/>
    <cellStyle name="20% - 着色 3 2 2" xfId="13331"/>
    <cellStyle name="20% - 着色 4 2" xfId="13332"/>
    <cellStyle name="20% - 着色 4 2 2" xfId="13333"/>
    <cellStyle name="20% - 着色 5 2" xfId="13334"/>
    <cellStyle name="20% - 着色 5 2 2" xfId="13335"/>
    <cellStyle name="20% - 着色 6 2" xfId="13336"/>
    <cellStyle name="20% - 着色 6 2 2" xfId="13337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38"/>
    <cellStyle name="40% - Accent1 2 2 2 3" xfId="3500"/>
    <cellStyle name="40% - Accent1 2 2 2 3 2" xfId="13339"/>
    <cellStyle name="40% - Accent1 2 2 2 4" xfId="13340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41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42"/>
    <cellStyle name="40% - Accent1 3 2 3" xfId="3529"/>
    <cellStyle name="40% - Accent1 3 2 3 2" xfId="13343"/>
    <cellStyle name="40% - Accent1 3 2 4" xfId="13344"/>
    <cellStyle name="40% - Accent1 3 3" xfId="3530"/>
    <cellStyle name="40% - Accent1 3 3 2" xfId="3531"/>
    <cellStyle name="40% - Accent1 3 3 3" xfId="3532"/>
    <cellStyle name="40% - Accent1 3 4" xfId="3533"/>
    <cellStyle name="40% - Accent1 3 4 2" xfId="13345"/>
    <cellStyle name="40% - Accent1 3 5" xfId="3534"/>
    <cellStyle name="40% - Accent1 4" xfId="3535"/>
    <cellStyle name="40% - Accent1 4 2" xfId="3536"/>
    <cellStyle name="40% - Accent1 4 2 2" xfId="13346"/>
    <cellStyle name="40% - Accent1 4 2 2 2" xfId="13347"/>
    <cellStyle name="40% - Accent1 4 2 3" xfId="13348"/>
    <cellStyle name="40% - Accent1 4 2 3 2" xfId="13349"/>
    <cellStyle name="40% - Accent1 4 2 4" xfId="13350"/>
    <cellStyle name="40% - Accent1 4 3" xfId="3537"/>
    <cellStyle name="40% - Accent1 4 3 2" xfId="13351"/>
    <cellStyle name="40% - Accent1 4 4" xfId="13352"/>
    <cellStyle name="40% - Accent1 4 4 2" xfId="13353"/>
    <cellStyle name="40% - Accent1 4 5" xfId="13354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355"/>
    <cellStyle name="40% - Accent2 2 2 2 3" xfId="3552"/>
    <cellStyle name="40% - Accent2 2 2 2 3 2" xfId="13356"/>
    <cellStyle name="40% - Accent2 2 2 2 4" xfId="13357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358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359"/>
    <cellStyle name="40% - Accent2 3 2 3" xfId="3581"/>
    <cellStyle name="40% - Accent2 3 2 3 2" xfId="13360"/>
    <cellStyle name="40% - Accent2 3 2 4" xfId="13361"/>
    <cellStyle name="40% - Accent2 3 3" xfId="3582"/>
    <cellStyle name="40% - Accent2 3 3 2" xfId="3583"/>
    <cellStyle name="40% - Accent2 3 3 3" xfId="3584"/>
    <cellStyle name="40% - Accent2 3 4" xfId="3585"/>
    <cellStyle name="40% - Accent2 3 4 2" xfId="13362"/>
    <cellStyle name="40% - Accent2 3 5" xfId="3586"/>
    <cellStyle name="40% - Accent2 4" xfId="3587"/>
    <cellStyle name="40% - Accent2 4 2" xfId="3588"/>
    <cellStyle name="40% - Accent2 4 2 2" xfId="13363"/>
    <cellStyle name="40% - Accent2 4 2 2 2" xfId="13364"/>
    <cellStyle name="40% - Accent2 4 2 3" xfId="13365"/>
    <cellStyle name="40% - Accent2 4 2 3 2" xfId="13366"/>
    <cellStyle name="40% - Accent2 4 2 4" xfId="13367"/>
    <cellStyle name="40% - Accent2 4 3" xfId="3589"/>
    <cellStyle name="40% - Accent2 4 3 2" xfId="13368"/>
    <cellStyle name="40% - Accent2 4 4" xfId="13369"/>
    <cellStyle name="40% - Accent2 4 4 2" xfId="13370"/>
    <cellStyle name="40% - Accent2 4 5" xfId="13371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372"/>
    <cellStyle name="40% - Accent3 2 2 2 3" xfId="3604"/>
    <cellStyle name="40% - Accent3 2 2 2 3 2" xfId="13373"/>
    <cellStyle name="40% - Accent3 2 2 2 4" xfId="13374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375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376"/>
    <cellStyle name="40% - Accent3 3 2 3" xfId="3633"/>
    <cellStyle name="40% - Accent3 3 2 3 2" xfId="13377"/>
    <cellStyle name="40% - Accent3 3 2 4" xfId="13378"/>
    <cellStyle name="40% - Accent3 3 3" xfId="3634"/>
    <cellStyle name="40% - Accent3 3 3 2" xfId="3635"/>
    <cellStyle name="40% - Accent3 3 3 3" xfId="3636"/>
    <cellStyle name="40% - Accent3 3 4" xfId="3637"/>
    <cellStyle name="40% - Accent3 3 4 2" xfId="13379"/>
    <cellStyle name="40% - Accent3 3 5" xfId="3638"/>
    <cellStyle name="40% - Accent3 4" xfId="3639"/>
    <cellStyle name="40% - Accent3 4 2" xfId="3640"/>
    <cellStyle name="40% - Accent3 4 2 2" xfId="13380"/>
    <cellStyle name="40% - Accent3 4 2 2 2" xfId="13381"/>
    <cellStyle name="40% - Accent3 4 2 3" xfId="13382"/>
    <cellStyle name="40% - Accent3 4 2 3 2" xfId="13383"/>
    <cellStyle name="40% - Accent3 4 2 4" xfId="13384"/>
    <cellStyle name="40% - Accent3 4 3" xfId="3641"/>
    <cellStyle name="40% - Accent3 4 3 2" xfId="13385"/>
    <cellStyle name="40% - Accent3 4 4" xfId="13386"/>
    <cellStyle name="40% - Accent3 4 4 2" xfId="13387"/>
    <cellStyle name="40% - Accent3 4 5" xfId="13388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389"/>
    <cellStyle name="40% - Accent4 2 2 2 3" xfId="3656"/>
    <cellStyle name="40% - Accent4 2 2 2 3 2" xfId="13390"/>
    <cellStyle name="40% - Accent4 2 2 2 4" xfId="13391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392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393"/>
    <cellStyle name="40% - Accent4 3 2 3" xfId="3685"/>
    <cellStyle name="40% - Accent4 3 2 3 2" xfId="13394"/>
    <cellStyle name="40% - Accent4 3 2 4" xfId="13395"/>
    <cellStyle name="40% - Accent4 3 3" xfId="3686"/>
    <cellStyle name="40% - Accent4 3 3 2" xfId="3687"/>
    <cellStyle name="40% - Accent4 3 3 3" xfId="3688"/>
    <cellStyle name="40% - Accent4 3 4" xfId="3689"/>
    <cellStyle name="40% - Accent4 3 4 2" xfId="13396"/>
    <cellStyle name="40% - Accent4 3 5" xfId="3690"/>
    <cellStyle name="40% - Accent4 4" xfId="3691"/>
    <cellStyle name="40% - Accent4 4 2" xfId="3692"/>
    <cellStyle name="40% - Accent4 4 2 2" xfId="13397"/>
    <cellStyle name="40% - Accent4 4 2 2 2" xfId="13398"/>
    <cellStyle name="40% - Accent4 4 2 3" xfId="13399"/>
    <cellStyle name="40% - Accent4 4 2 3 2" xfId="13400"/>
    <cellStyle name="40% - Accent4 4 2 4" xfId="13401"/>
    <cellStyle name="40% - Accent4 4 3" xfId="3693"/>
    <cellStyle name="40% - Accent4 4 3 2" xfId="13402"/>
    <cellStyle name="40% - Accent4 4 4" xfId="13403"/>
    <cellStyle name="40% - Accent4 4 4 2" xfId="13404"/>
    <cellStyle name="40% - Accent4 4 5" xfId="13405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06"/>
    <cellStyle name="40% - Accent5 2 2 2 3" xfId="3708"/>
    <cellStyle name="40% - Accent5 2 2 2 3 2" xfId="13407"/>
    <cellStyle name="40% - Accent5 2 2 2 4" xfId="13408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09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10"/>
    <cellStyle name="40% - Accent5 3 2 3" xfId="3737"/>
    <cellStyle name="40% - Accent5 3 2 3 2" xfId="13411"/>
    <cellStyle name="40% - Accent5 3 2 4" xfId="13412"/>
    <cellStyle name="40% - Accent5 3 3" xfId="3738"/>
    <cellStyle name="40% - Accent5 3 3 2" xfId="3739"/>
    <cellStyle name="40% - Accent5 3 3 3" xfId="3740"/>
    <cellStyle name="40% - Accent5 3 4" xfId="3741"/>
    <cellStyle name="40% - Accent5 3 4 2" xfId="13413"/>
    <cellStyle name="40% - Accent5 3 5" xfId="3742"/>
    <cellStyle name="40% - Accent5 4" xfId="3743"/>
    <cellStyle name="40% - Accent5 4 2" xfId="3744"/>
    <cellStyle name="40% - Accent5 4 2 2" xfId="13414"/>
    <cellStyle name="40% - Accent5 4 2 2 2" xfId="13415"/>
    <cellStyle name="40% - Accent5 4 2 3" xfId="13416"/>
    <cellStyle name="40% - Accent5 4 2 3 2" xfId="13417"/>
    <cellStyle name="40% - Accent5 4 2 4" xfId="13418"/>
    <cellStyle name="40% - Accent5 4 3" xfId="3745"/>
    <cellStyle name="40% - Accent5 4 3 2" xfId="13419"/>
    <cellStyle name="40% - Accent5 4 4" xfId="13420"/>
    <cellStyle name="40% - Accent5 4 4 2" xfId="13421"/>
    <cellStyle name="40% - Accent5 4 5" xfId="13422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23"/>
    <cellStyle name="40% - Accent6 2 2 2 3" xfId="3760"/>
    <cellStyle name="40% - Accent6 2 2 2 3 2" xfId="13424"/>
    <cellStyle name="40% - Accent6 2 2 2 4" xfId="13425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26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27"/>
    <cellStyle name="40% - Accent6 3 2 3" xfId="3789"/>
    <cellStyle name="40% - Accent6 3 2 3 2" xfId="13428"/>
    <cellStyle name="40% - Accent6 3 2 4" xfId="13429"/>
    <cellStyle name="40% - Accent6 3 3" xfId="3790"/>
    <cellStyle name="40% - Accent6 3 3 2" xfId="3791"/>
    <cellStyle name="40% - Accent6 3 3 3" xfId="3792"/>
    <cellStyle name="40% - Accent6 3 4" xfId="3793"/>
    <cellStyle name="40% - Accent6 3 4 2" xfId="13430"/>
    <cellStyle name="40% - Accent6 3 5" xfId="3794"/>
    <cellStyle name="40% - Accent6 4" xfId="3795"/>
    <cellStyle name="40% - Accent6 4 2" xfId="3796"/>
    <cellStyle name="40% - Accent6 4 2 2" xfId="13431"/>
    <cellStyle name="40% - Accent6 4 2 2 2" xfId="13432"/>
    <cellStyle name="40% - Accent6 4 2 3" xfId="13433"/>
    <cellStyle name="40% - Accent6 4 2 3 2" xfId="13434"/>
    <cellStyle name="40% - Accent6 4 2 4" xfId="13435"/>
    <cellStyle name="40% - Accent6 4 3" xfId="3797"/>
    <cellStyle name="40% - Accent6 4 3 2" xfId="13436"/>
    <cellStyle name="40% - Accent6 4 4" xfId="13437"/>
    <cellStyle name="40% - Accent6 4 4 2" xfId="13438"/>
    <cellStyle name="40% - Accent6 4 5" xfId="13439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0"/>
    <cellStyle name="40% - 强调文字颜色 1 4" xfId="13071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2"/>
    <cellStyle name="40% - 强调文字颜色 2 4" xfId="13073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4"/>
    <cellStyle name="40% - 强调文字颜色 3 4" xfId="13075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6"/>
    <cellStyle name="40% - 强调文字颜色 4 4" xfId="13077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8"/>
    <cellStyle name="40% - 强调文字颜色 5 4" xfId="13079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0"/>
    <cellStyle name="40% - 强调文字颜色 6 4" xfId="13081"/>
    <cellStyle name="40% - 着色 1 2" xfId="13440"/>
    <cellStyle name="40% - 着色 1 2 2" xfId="13441"/>
    <cellStyle name="40% - 着色 2 2" xfId="13442"/>
    <cellStyle name="40% - 着色 2 2 2" xfId="13443"/>
    <cellStyle name="40% - 着色 3 2" xfId="13444"/>
    <cellStyle name="40% - 着色 3 2 2" xfId="13445"/>
    <cellStyle name="40% - 着色 4 2" xfId="13446"/>
    <cellStyle name="40% - 着色 4 2 2" xfId="13447"/>
    <cellStyle name="40% - 着色 5 2" xfId="13448"/>
    <cellStyle name="40% - 着色 5 2 2" xfId="13449"/>
    <cellStyle name="40% - 着色 6 2" xfId="13450"/>
    <cellStyle name="40% - 着色 6 2 2" xfId="13451"/>
    <cellStyle name="60% - Accent1" xfId="4317"/>
    <cellStyle name="60% - Accent1 2" xfId="4318"/>
    <cellStyle name="60% - Accent1 2 2" xfId="4319"/>
    <cellStyle name="60% - Accent1 2 2 2" xfId="13452"/>
    <cellStyle name="60% - Accent1 2 2 2 2" xfId="13453"/>
    <cellStyle name="60% - Accent1 2 2 2 2 2" xfId="13454"/>
    <cellStyle name="60% - Accent1 2 2 2 3" xfId="13455"/>
    <cellStyle name="60% - Accent1 2 2 2 3 2" xfId="13456"/>
    <cellStyle name="60% - Accent1 2 2 2 4" xfId="13457"/>
    <cellStyle name="60% - Accent1 2 2 3" xfId="13458"/>
    <cellStyle name="60% - Accent1 2 2 3 2" xfId="13459"/>
    <cellStyle name="60% - Accent1 2 2 4" xfId="13460"/>
    <cellStyle name="60% - Accent1 2 2 4 2" xfId="13461"/>
    <cellStyle name="60% - Accent1 2 2 5" xfId="13462"/>
    <cellStyle name="60% - Accent1 2 3" xfId="4320"/>
    <cellStyle name="60% - Accent1 2 3 2" xfId="13463"/>
    <cellStyle name="60% - Accent1 2 4" xfId="13464"/>
    <cellStyle name="60% - Accent1 2 4 2" xfId="13465"/>
    <cellStyle name="60% - Accent1 2 5" xfId="13466"/>
    <cellStyle name="60% - Accent1 3" xfId="4321"/>
    <cellStyle name="60% - Accent1 3 2" xfId="4322"/>
    <cellStyle name="60% - Accent1 3 2 2" xfId="13467"/>
    <cellStyle name="60% - Accent1 3 3" xfId="4323"/>
    <cellStyle name="60% - Accent1 3 3 2" xfId="13468"/>
    <cellStyle name="60% - Accent1 3 4" xfId="13469"/>
    <cellStyle name="60% - Accent1 4" xfId="4324"/>
    <cellStyle name="60% - Accent1 4 2" xfId="4325"/>
    <cellStyle name="60% - Accent1 4 2 2" xfId="13470"/>
    <cellStyle name="60% - Accent1 4 2 2 2" xfId="13471"/>
    <cellStyle name="60% - Accent1 4 2 3" xfId="13472"/>
    <cellStyle name="60% - Accent1 4 2 3 2" xfId="13473"/>
    <cellStyle name="60% - Accent1 4 2 4" xfId="13474"/>
    <cellStyle name="60% - Accent1 4 3" xfId="4326"/>
    <cellStyle name="60% - Accent1 4 3 2" xfId="13475"/>
    <cellStyle name="60% - Accent1 4 4" xfId="13476"/>
    <cellStyle name="60% - Accent1 4 4 2" xfId="13477"/>
    <cellStyle name="60% - Accent1 4 5" xfId="13478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479"/>
    <cellStyle name="60% - Accent2 2 2 2 2" xfId="13480"/>
    <cellStyle name="60% - Accent2 2 2 2 2 2" xfId="13481"/>
    <cellStyle name="60% - Accent2 2 2 2 3" xfId="13482"/>
    <cellStyle name="60% - Accent2 2 2 2 3 2" xfId="13483"/>
    <cellStyle name="60% - Accent2 2 2 2 4" xfId="13484"/>
    <cellStyle name="60% - Accent2 2 2 3" xfId="13485"/>
    <cellStyle name="60% - Accent2 2 2 3 2" xfId="13486"/>
    <cellStyle name="60% - Accent2 2 2 4" xfId="13487"/>
    <cellStyle name="60% - Accent2 2 2 4 2" xfId="13488"/>
    <cellStyle name="60% - Accent2 2 2 5" xfId="13489"/>
    <cellStyle name="60% - Accent2 2 3" xfId="4336"/>
    <cellStyle name="60% - Accent2 2 3 2" xfId="13490"/>
    <cellStyle name="60% - Accent2 2 4" xfId="13491"/>
    <cellStyle name="60% - Accent2 2 4 2" xfId="13492"/>
    <cellStyle name="60% - Accent2 2 5" xfId="13493"/>
    <cellStyle name="60% - Accent2 3" xfId="4337"/>
    <cellStyle name="60% - Accent2 3 2" xfId="4338"/>
    <cellStyle name="60% - Accent2 3 2 2" xfId="13494"/>
    <cellStyle name="60% - Accent2 3 3" xfId="4339"/>
    <cellStyle name="60% - Accent2 3 3 2" xfId="13495"/>
    <cellStyle name="60% - Accent2 3 4" xfId="13496"/>
    <cellStyle name="60% - Accent2 4" xfId="4340"/>
    <cellStyle name="60% - Accent2 4 2" xfId="4341"/>
    <cellStyle name="60% - Accent2 4 2 2" xfId="13497"/>
    <cellStyle name="60% - Accent2 4 2 2 2" xfId="13498"/>
    <cellStyle name="60% - Accent2 4 2 3" xfId="13499"/>
    <cellStyle name="60% - Accent2 4 2 3 2" xfId="13500"/>
    <cellStyle name="60% - Accent2 4 2 4" xfId="13501"/>
    <cellStyle name="60% - Accent2 4 3" xfId="4342"/>
    <cellStyle name="60% - Accent2 4 3 2" xfId="13502"/>
    <cellStyle name="60% - Accent2 4 4" xfId="13503"/>
    <cellStyle name="60% - Accent2 4 4 2" xfId="13504"/>
    <cellStyle name="60% - Accent2 4 5" xfId="13505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06"/>
    <cellStyle name="60% - Accent3 2 2 2 2" xfId="13507"/>
    <cellStyle name="60% - Accent3 2 2 2 2 2" xfId="13508"/>
    <cellStyle name="60% - Accent3 2 2 2 3" xfId="13509"/>
    <cellStyle name="60% - Accent3 2 2 2 3 2" xfId="13510"/>
    <cellStyle name="60% - Accent3 2 2 2 4" xfId="13511"/>
    <cellStyle name="60% - Accent3 2 2 3" xfId="13512"/>
    <cellStyle name="60% - Accent3 2 2 3 2" xfId="13513"/>
    <cellStyle name="60% - Accent3 2 2 4" xfId="13514"/>
    <cellStyle name="60% - Accent3 2 2 4 2" xfId="13515"/>
    <cellStyle name="60% - Accent3 2 2 5" xfId="13516"/>
    <cellStyle name="60% - Accent3 2 3" xfId="4352"/>
    <cellStyle name="60% - Accent3 2 3 2" xfId="13517"/>
    <cellStyle name="60% - Accent3 2 4" xfId="13518"/>
    <cellStyle name="60% - Accent3 2 4 2" xfId="13519"/>
    <cellStyle name="60% - Accent3 2 5" xfId="13520"/>
    <cellStyle name="60% - Accent3 3" xfId="4353"/>
    <cellStyle name="60% - Accent3 3 2" xfId="4354"/>
    <cellStyle name="60% - Accent3 3 2 2" xfId="13521"/>
    <cellStyle name="60% - Accent3 3 3" xfId="4355"/>
    <cellStyle name="60% - Accent3 3 3 2" xfId="13522"/>
    <cellStyle name="60% - Accent3 3 4" xfId="13523"/>
    <cellStyle name="60% - Accent3 4" xfId="4356"/>
    <cellStyle name="60% - Accent3 4 2" xfId="4357"/>
    <cellStyle name="60% - Accent3 4 2 2" xfId="13524"/>
    <cellStyle name="60% - Accent3 4 2 2 2" xfId="13525"/>
    <cellStyle name="60% - Accent3 4 2 3" xfId="13526"/>
    <cellStyle name="60% - Accent3 4 2 3 2" xfId="13527"/>
    <cellStyle name="60% - Accent3 4 2 4" xfId="13528"/>
    <cellStyle name="60% - Accent3 4 3" xfId="4358"/>
    <cellStyle name="60% - Accent3 4 3 2" xfId="13529"/>
    <cellStyle name="60% - Accent3 4 4" xfId="13530"/>
    <cellStyle name="60% - Accent3 4 4 2" xfId="13531"/>
    <cellStyle name="60% - Accent3 4 5" xfId="13532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33"/>
    <cellStyle name="60% - Accent4 2 2 2 2" xfId="13534"/>
    <cellStyle name="60% - Accent4 2 2 2 2 2" xfId="13535"/>
    <cellStyle name="60% - Accent4 2 2 2 3" xfId="13536"/>
    <cellStyle name="60% - Accent4 2 2 2 3 2" xfId="13537"/>
    <cellStyle name="60% - Accent4 2 2 2 4" xfId="13538"/>
    <cellStyle name="60% - Accent4 2 2 3" xfId="13539"/>
    <cellStyle name="60% - Accent4 2 2 3 2" xfId="13540"/>
    <cellStyle name="60% - Accent4 2 2 4" xfId="13541"/>
    <cellStyle name="60% - Accent4 2 2 4 2" xfId="13542"/>
    <cellStyle name="60% - Accent4 2 2 5" xfId="13543"/>
    <cellStyle name="60% - Accent4 2 3" xfId="4368"/>
    <cellStyle name="60% - Accent4 2 3 2" xfId="13544"/>
    <cellStyle name="60% - Accent4 2 4" xfId="13545"/>
    <cellStyle name="60% - Accent4 2 4 2" xfId="13546"/>
    <cellStyle name="60% - Accent4 2 5" xfId="13547"/>
    <cellStyle name="60% - Accent4 3" xfId="4369"/>
    <cellStyle name="60% - Accent4 3 2" xfId="4370"/>
    <cellStyle name="60% - Accent4 3 2 2" xfId="13548"/>
    <cellStyle name="60% - Accent4 3 3" xfId="4371"/>
    <cellStyle name="60% - Accent4 3 3 2" xfId="13549"/>
    <cellStyle name="60% - Accent4 3 4" xfId="13550"/>
    <cellStyle name="60% - Accent4 4" xfId="4372"/>
    <cellStyle name="60% - Accent4 4 2" xfId="4373"/>
    <cellStyle name="60% - Accent4 4 2 2" xfId="13551"/>
    <cellStyle name="60% - Accent4 4 2 2 2" xfId="13552"/>
    <cellStyle name="60% - Accent4 4 2 3" xfId="13553"/>
    <cellStyle name="60% - Accent4 4 2 3 2" xfId="13554"/>
    <cellStyle name="60% - Accent4 4 2 4" xfId="13555"/>
    <cellStyle name="60% - Accent4 4 3" xfId="4374"/>
    <cellStyle name="60% - Accent4 4 3 2" xfId="13556"/>
    <cellStyle name="60% - Accent4 4 4" xfId="13557"/>
    <cellStyle name="60% - Accent4 4 4 2" xfId="13558"/>
    <cellStyle name="60% - Accent4 4 5" xfId="13559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560"/>
    <cellStyle name="60% - Accent5 2 2 2 2" xfId="13561"/>
    <cellStyle name="60% - Accent5 2 2 2 2 2" xfId="13562"/>
    <cellStyle name="60% - Accent5 2 2 2 3" xfId="13563"/>
    <cellStyle name="60% - Accent5 2 2 2 3 2" xfId="13564"/>
    <cellStyle name="60% - Accent5 2 2 2 4" xfId="13565"/>
    <cellStyle name="60% - Accent5 2 2 3" xfId="13566"/>
    <cellStyle name="60% - Accent5 2 2 3 2" xfId="13567"/>
    <cellStyle name="60% - Accent5 2 2 4" xfId="13568"/>
    <cellStyle name="60% - Accent5 2 2 4 2" xfId="13569"/>
    <cellStyle name="60% - Accent5 2 2 5" xfId="13570"/>
    <cellStyle name="60% - Accent5 2 3" xfId="4384"/>
    <cellStyle name="60% - Accent5 2 3 2" xfId="13571"/>
    <cellStyle name="60% - Accent5 2 4" xfId="13572"/>
    <cellStyle name="60% - Accent5 2 4 2" xfId="13573"/>
    <cellStyle name="60% - Accent5 2 5" xfId="13574"/>
    <cellStyle name="60% - Accent5 3" xfId="4385"/>
    <cellStyle name="60% - Accent5 3 2" xfId="4386"/>
    <cellStyle name="60% - Accent5 3 2 2" xfId="13575"/>
    <cellStyle name="60% - Accent5 3 3" xfId="4387"/>
    <cellStyle name="60% - Accent5 3 3 2" xfId="13576"/>
    <cellStyle name="60% - Accent5 3 4" xfId="13577"/>
    <cellStyle name="60% - Accent5 4" xfId="4388"/>
    <cellStyle name="60% - Accent5 4 2" xfId="4389"/>
    <cellStyle name="60% - Accent5 4 2 2" xfId="13578"/>
    <cellStyle name="60% - Accent5 4 2 2 2" xfId="13579"/>
    <cellStyle name="60% - Accent5 4 2 3" xfId="13580"/>
    <cellStyle name="60% - Accent5 4 2 3 2" xfId="13581"/>
    <cellStyle name="60% - Accent5 4 2 4" xfId="13582"/>
    <cellStyle name="60% - Accent5 4 3" xfId="4390"/>
    <cellStyle name="60% - Accent5 4 3 2" xfId="13583"/>
    <cellStyle name="60% - Accent5 4 4" xfId="13584"/>
    <cellStyle name="60% - Accent5 4 4 2" xfId="13585"/>
    <cellStyle name="60% - Accent5 4 5" xfId="13586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587"/>
    <cellStyle name="60% - Accent6 2 2 2 2" xfId="13588"/>
    <cellStyle name="60% - Accent6 2 2 2 2 2" xfId="13589"/>
    <cellStyle name="60% - Accent6 2 2 2 3" xfId="13590"/>
    <cellStyle name="60% - Accent6 2 2 2 3 2" xfId="13591"/>
    <cellStyle name="60% - Accent6 2 2 2 4" xfId="13592"/>
    <cellStyle name="60% - Accent6 2 2 3" xfId="13593"/>
    <cellStyle name="60% - Accent6 2 2 3 2" xfId="13594"/>
    <cellStyle name="60% - Accent6 2 2 4" xfId="13595"/>
    <cellStyle name="60% - Accent6 2 2 4 2" xfId="13596"/>
    <cellStyle name="60% - Accent6 2 2 5" xfId="13597"/>
    <cellStyle name="60% - Accent6 2 3" xfId="4400"/>
    <cellStyle name="60% - Accent6 2 3 2" xfId="13598"/>
    <cellStyle name="60% - Accent6 2 4" xfId="13599"/>
    <cellStyle name="60% - Accent6 2 4 2" xfId="13600"/>
    <cellStyle name="60% - Accent6 2 5" xfId="13601"/>
    <cellStyle name="60% - Accent6 3" xfId="4401"/>
    <cellStyle name="60% - Accent6 3 2" xfId="4402"/>
    <cellStyle name="60% - Accent6 3 2 2" xfId="13602"/>
    <cellStyle name="60% - Accent6 3 3" xfId="4403"/>
    <cellStyle name="60% - Accent6 3 3 2" xfId="13603"/>
    <cellStyle name="60% - Accent6 3 4" xfId="13604"/>
    <cellStyle name="60% - Accent6 4" xfId="4404"/>
    <cellStyle name="60% - Accent6 4 2" xfId="4405"/>
    <cellStyle name="60% - Accent6 4 2 2" xfId="13605"/>
    <cellStyle name="60% - Accent6 4 2 2 2" xfId="13606"/>
    <cellStyle name="60% - Accent6 4 2 3" xfId="13607"/>
    <cellStyle name="60% - Accent6 4 2 3 2" xfId="13608"/>
    <cellStyle name="60% - Accent6 4 2 4" xfId="13609"/>
    <cellStyle name="60% - Accent6 4 3" xfId="4406"/>
    <cellStyle name="60% - Accent6 4 3 2" xfId="13610"/>
    <cellStyle name="60% - Accent6 4 4" xfId="13611"/>
    <cellStyle name="60% - Accent6 4 4 2" xfId="13612"/>
    <cellStyle name="60% - Accent6 4 5" xfId="13613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2"/>
    <cellStyle name="60% - 强调文字颜色 1 4" xfId="13083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4"/>
    <cellStyle name="60% - 强调文字颜色 2 4" xfId="13085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6"/>
    <cellStyle name="60% - 强调文字颜色 3 4" xfId="13087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8"/>
    <cellStyle name="60% - 强调文字颜色 4 4" xfId="13089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0"/>
    <cellStyle name="60% - 强调文字颜色 5 4" xfId="13091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2"/>
    <cellStyle name="60% - 强调文字颜色 6 4" xfId="13093"/>
    <cellStyle name="60% - 着色 1 2" xfId="13614"/>
    <cellStyle name="60% - 着色 1 2 2" xfId="13615"/>
    <cellStyle name="60% - 着色 2 2" xfId="13616"/>
    <cellStyle name="60% - 着色 2 2 2" xfId="13617"/>
    <cellStyle name="60% - 着色 3 2" xfId="13618"/>
    <cellStyle name="60% - 着色 3 2 2" xfId="13619"/>
    <cellStyle name="60% - 着色 4 2" xfId="13620"/>
    <cellStyle name="60% - 着色 4 2 2" xfId="13621"/>
    <cellStyle name="60% - 着色 5 2" xfId="13622"/>
    <cellStyle name="60% - 着色 5 2 2" xfId="13623"/>
    <cellStyle name="60% - 着色 6 2" xfId="13624"/>
    <cellStyle name="60% - 着色 6 2 2" xfId="13625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26"/>
    <cellStyle name="Accent1 2 2 2 2" xfId="13627"/>
    <cellStyle name="Accent1 2 2 2 2 2" xfId="13628"/>
    <cellStyle name="Accent1 2 2 2 3" xfId="13629"/>
    <cellStyle name="Accent1 2 2 2 3 2" xfId="13630"/>
    <cellStyle name="Accent1 2 2 2 4" xfId="13631"/>
    <cellStyle name="Accent1 2 2 3" xfId="13632"/>
    <cellStyle name="Accent1 2 2 3 2" xfId="13633"/>
    <cellStyle name="Accent1 2 2 4" xfId="13634"/>
    <cellStyle name="Accent1 2 2 4 2" xfId="13635"/>
    <cellStyle name="Accent1 2 2 5" xfId="13636"/>
    <cellStyle name="Accent1 2 3" xfId="4822"/>
    <cellStyle name="Accent1 2 3 2" xfId="13637"/>
    <cellStyle name="Accent1 2 4" xfId="13638"/>
    <cellStyle name="Accent1 2 4 2" xfId="13639"/>
    <cellStyle name="Accent1 2 5" xfId="13640"/>
    <cellStyle name="Accent1 3" xfId="4823"/>
    <cellStyle name="Accent1 3 2" xfId="4824"/>
    <cellStyle name="Accent1 3 2 2" xfId="13641"/>
    <cellStyle name="Accent1 3 3" xfId="4825"/>
    <cellStyle name="Accent1 3 3 2" xfId="13642"/>
    <cellStyle name="Accent1 3 4" xfId="13643"/>
    <cellStyle name="Accent1 4" xfId="4826"/>
    <cellStyle name="Accent1 4 2" xfId="4827"/>
    <cellStyle name="Accent1 4 2 2" xfId="13644"/>
    <cellStyle name="Accent1 4 2 2 2" xfId="13645"/>
    <cellStyle name="Accent1 4 2 3" xfId="13646"/>
    <cellStyle name="Accent1 4 2 3 2" xfId="13647"/>
    <cellStyle name="Accent1 4 2 4" xfId="13648"/>
    <cellStyle name="Accent1 4 3" xfId="4828"/>
    <cellStyle name="Accent1 4 3 2" xfId="13649"/>
    <cellStyle name="Accent1 4 4" xfId="13650"/>
    <cellStyle name="Accent1 4 4 2" xfId="13651"/>
    <cellStyle name="Accent1 4 5" xfId="13652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653"/>
    <cellStyle name="Accent2 2 2 2 2" xfId="13654"/>
    <cellStyle name="Accent2 2 2 2 2 2" xfId="13655"/>
    <cellStyle name="Accent2 2 2 2 3" xfId="13656"/>
    <cellStyle name="Accent2 2 2 2 3 2" xfId="13657"/>
    <cellStyle name="Accent2 2 2 2 4" xfId="13658"/>
    <cellStyle name="Accent2 2 2 3" xfId="13659"/>
    <cellStyle name="Accent2 2 2 3 2" xfId="13660"/>
    <cellStyle name="Accent2 2 2 4" xfId="13661"/>
    <cellStyle name="Accent2 2 2 4 2" xfId="13662"/>
    <cellStyle name="Accent2 2 2 5" xfId="13663"/>
    <cellStyle name="Accent2 2 3" xfId="4838"/>
    <cellStyle name="Accent2 2 3 2" xfId="13664"/>
    <cellStyle name="Accent2 2 4" xfId="13665"/>
    <cellStyle name="Accent2 2 4 2" xfId="13666"/>
    <cellStyle name="Accent2 2 5" xfId="13667"/>
    <cellStyle name="Accent2 3" xfId="4839"/>
    <cellStyle name="Accent2 3 2" xfId="4840"/>
    <cellStyle name="Accent2 3 2 2" xfId="13668"/>
    <cellStyle name="Accent2 3 3" xfId="4841"/>
    <cellStyle name="Accent2 3 3 2" xfId="13669"/>
    <cellStyle name="Accent2 3 4" xfId="13670"/>
    <cellStyle name="Accent2 4" xfId="4842"/>
    <cellStyle name="Accent2 4 2" xfId="4843"/>
    <cellStyle name="Accent2 4 2 2" xfId="13671"/>
    <cellStyle name="Accent2 4 2 2 2" xfId="13672"/>
    <cellStyle name="Accent2 4 2 3" xfId="13673"/>
    <cellStyle name="Accent2 4 2 3 2" xfId="13674"/>
    <cellStyle name="Accent2 4 2 4" xfId="13675"/>
    <cellStyle name="Accent2 4 3" xfId="4844"/>
    <cellStyle name="Accent2 4 3 2" xfId="13676"/>
    <cellStyle name="Accent2 4 4" xfId="13677"/>
    <cellStyle name="Accent2 4 4 2" xfId="13678"/>
    <cellStyle name="Accent2 4 5" xfId="13679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680"/>
    <cellStyle name="Accent3 2 2 2 2" xfId="13681"/>
    <cellStyle name="Accent3 2 2 2 2 2" xfId="13682"/>
    <cellStyle name="Accent3 2 2 2 3" xfId="13683"/>
    <cellStyle name="Accent3 2 2 2 3 2" xfId="13684"/>
    <cellStyle name="Accent3 2 2 2 4" xfId="13685"/>
    <cellStyle name="Accent3 2 2 3" xfId="13686"/>
    <cellStyle name="Accent3 2 2 3 2" xfId="13687"/>
    <cellStyle name="Accent3 2 2 4" xfId="13688"/>
    <cellStyle name="Accent3 2 2 4 2" xfId="13689"/>
    <cellStyle name="Accent3 2 2 5" xfId="13690"/>
    <cellStyle name="Accent3 2 3" xfId="4854"/>
    <cellStyle name="Accent3 2 3 2" xfId="13691"/>
    <cellStyle name="Accent3 2 4" xfId="13692"/>
    <cellStyle name="Accent3 2 4 2" xfId="13693"/>
    <cellStyle name="Accent3 2 5" xfId="13694"/>
    <cellStyle name="Accent3 3" xfId="4855"/>
    <cellStyle name="Accent3 3 2" xfId="4856"/>
    <cellStyle name="Accent3 3 2 2" xfId="13695"/>
    <cellStyle name="Accent3 3 3" xfId="4857"/>
    <cellStyle name="Accent3 3 3 2" xfId="13696"/>
    <cellStyle name="Accent3 3 4" xfId="13697"/>
    <cellStyle name="Accent3 4" xfId="4858"/>
    <cellStyle name="Accent3 4 2" xfId="4859"/>
    <cellStyle name="Accent3 4 2 2" xfId="13698"/>
    <cellStyle name="Accent3 4 2 2 2" xfId="13699"/>
    <cellStyle name="Accent3 4 2 3" xfId="13700"/>
    <cellStyle name="Accent3 4 2 3 2" xfId="13701"/>
    <cellStyle name="Accent3 4 2 4" xfId="13702"/>
    <cellStyle name="Accent3 4 3" xfId="4860"/>
    <cellStyle name="Accent3 4 3 2" xfId="13703"/>
    <cellStyle name="Accent3 4 4" xfId="13704"/>
    <cellStyle name="Accent3 4 4 2" xfId="13705"/>
    <cellStyle name="Accent3 4 5" xfId="13706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07"/>
    <cellStyle name="Accent4 2 2 2 2" xfId="13708"/>
    <cellStyle name="Accent4 2 2 2 2 2" xfId="13709"/>
    <cellStyle name="Accent4 2 2 2 3" xfId="13710"/>
    <cellStyle name="Accent4 2 2 2 3 2" xfId="13711"/>
    <cellStyle name="Accent4 2 2 2 4" xfId="13712"/>
    <cellStyle name="Accent4 2 2 3" xfId="13713"/>
    <cellStyle name="Accent4 2 2 3 2" xfId="13714"/>
    <cellStyle name="Accent4 2 2 4" xfId="13715"/>
    <cellStyle name="Accent4 2 2 4 2" xfId="13716"/>
    <cellStyle name="Accent4 2 2 5" xfId="13717"/>
    <cellStyle name="Accent4 2 3" xfId="4870"/>
    <cellStyle name="Accent4 2 3 2" xfId="13718"/>
    <cellStyle name="Accent4 2 4" xfId="13719"/>
    <cellStyle name="Accent4 2 4 2" xfId="13720"/>
    <cellStyle name="Accent4 2 5" xfId="13721"/>
    <cellStyle name="Accent4 3" xfId="4871"/>
    <cellStyle name="Accent4 3 2" xfId="4872"/>
    <cellStyle name="Accent4 3 2 2" xfId="13722"/>
    <cellStyle name="Accent4 3 3" xfId="4873"/>
    <cellStyle name="Accent4 3 3 2" xfId="13723"/>
    <cellStyle name="Accent4 3 4" xfId="13724"/>
    <cellStyle name="Accent4 4" xfId="4874"/>
    <cellStyle name="Accent4 4 2" xfId="4875"/>
    <cellStyle name="Accent4 4 2 2" xfId="13725"/>
    <cellStyle name="Accent4 4 2 2 2" xfId="13726"/>
    <cellStyle name="Accent4 4 2 3" xfId="13727"/>
    <cellStyle name="Accent4 4 2 3 2" xfId="13728"/>
    <cellStyle name="Accent4 4 2 4" xfId="13729"/>
    <cellStyle name="Accent4 4 3" xfId="4876"/>
    <cellStyle name="Accent4 4 3 2" xfId="13730"/>
    <cellStyle name="Accent4 4 4" xfId="13731"/>
    <cellStyle name="Accent4 4 4 2" xfId="13732"/>
    <cellStyle name="Accent4 4 5" xfId="13733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34"/>
    <cellStyle name="Accent5 2 2 2 2" xfId="13735"/>
    <cellStyle name="Accent5 2 2 2 2 2" xfId="13736"/>
    <cellStyle name="Accent5 2 2 2 3" xfId="13737"/>
    <cellStyle name="Accent5 2 2 2 3 2" xfId="13738"/>
    <cellStyle name="Accent5 2 2 2 4" xfId="13739"/>
    <cellStyle name="Accent5 2 2 3" xfId="13740"/>
    <cellStyle name="Accent5 2 2 3 2" xfId="13741"/>
    <cellStyle name="Accent5 2 2 4" xfId="13742"/>
    <cellStyle name="Accent5 2 2 4 2" xfId="13743"/>
    <cellStyle name="Accent5 2 2 5" xfId="13744"/>
    <cellStyle name="Accent5 2 3" xfId="4886"/>
    <cellStyle name="Accent5 2 3 2" xfId="13745"/>
    <cellStyle name="Accent5 2 4" xfId="13746"/>
    <cellStyle name="Accent5 2 4 2" xfId="13747"/>
    <cellStyle name="Accent5 2 5" xfId="13748"/>
    <cellStyle name="Accent5 3" xfId="4887"/>
    <cellStyle name="Accent5 3 2" xfId="4888"/>
    <cellStyle name="Accent5 3 2 2" xfId="13749"/>
    <cellStyle name="Accent5 3 3" xfId="4889"/>
    <cellStyle name="Accent5 3 3 2" xfId="13750"/>
    <cellStyle name="Accent5 3 4" xfId="13751"/>
    <cellStyle name="Accent5 4" xfId="4890"/>
    <cellStyle name="Accent5 4 2" xfId="4891"/>
    <cellStyle name="Accent5 4 2 2" xfId="13752"/>
    <cellStyle name="Accent5 4 2 2 2" xfId="13753"/>
    <cellStyle name="Accent5 4 2 3" xfId="13754"/>
    <cellStyle name="Accent5 4 2 3 2" xfId="13755"/>
    <cellStyle name="Accent5 4 2 4" xfId="13756"/>
    <cellStyle name="Accent5 4 3" xfId="4892"/>
    <cellStyle name="Accent5 4 3 2" xfId="13757"/>
    <cellStyle name="Accent5 4 4" xfId="13758"/>
    <cellStyle name="Accent5 4 4 2" xfId="13759"/>
    <cellStyle name="Accent5 4 5" xfId="13760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761"/>
    <cellStyle name="Accent6 2 2 2 2" xfId="13762"/>
    <cellStyle name="Accent6 2 2 2 2 2" xfId="13763"/>
    <cellStyle name="Accent6 2 2 2 3" xfId="13764"/>
    <cellStyle name="Accent6 2 2 2 3 2" xfId="13765"/>
    <cellStyle name="Accent6 2 2 2 4" xfId="13766"/>
    <cellStyle name="Accent6 2 2 3" xfId="13767"/>
    <cellStyle name="Accent6 2 2 3 2" xfId="13768"/>
    <cellStyle name="Accent6 2 2 4" xfId="13769"/>
    <cellStyle name="Accent6 2 2 4 2" xfId="13770"/>
    <cellStyle name="Accent6 2 2 5" xfId="13771"/>
    <cellStyle name="Accent6 2 3" xfId="4902"/>
    <cellStyle name="Accent6 2 3 2" xfId="13772"/>
    <cellStyle name="Accent6 2 4" xfId="13773"/>
    <cellStyle name="Accent6 2 4 2" xfId="13774"/>
    <cellStyle name="Accent6 2 5" xfId="13775"/>
    <cellStyle name="Accent6 3" xfId="4903"/>
    <cellStyle name="Accent6 3 2" xfId="4904"/>
    <cellStyle name="Accent6 3 2 2" xfId="13776"/>
    <cellStyle name="Accent6 3 3" xfId="4905"/>
    <cellStyle name="Accent6 3 3 2" xfId="13777"/>
    <cellStyle name="Accent6 3 4" xfId="13778"/>
    <cellStyle name="Accent6 4" xfId="4906"/>
    <cellStyle name="Accent6 4 2" xfId="4907"/>
    <cellStyle name="Accent6 4 2 2" xfId="13779"/>
    <cellStyle name="Accent6 4 2 2 2" xfId="13780"/>
    <cellStyle name="Accent6 4 2 3" xfId="13781"/>
    <cellStyle name="Accent6 4 2 3 2" xfId="13782"/>
    <cellStyle name="Accent6 4 2 4" xfId="13783"/>
    <cellStyle name="Accent6 4 3" xfId="4908"/>
    <cellStyle name="Accent6 4 3 2" xfId="13784"/>
    <cellStyle name="Accent6 4 4" xfId="13785"/>
    <cellStyle name="Accent6 4 4 2" xfId="13786"/>
    <cellStyle name="Accent6 4 5" xfId="13787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788"/>
    <cellStyle name="Bad 2 2 2 2" xfId="13789"/>
    <cellStyle name="Bad 2 2 2 2 2" xfId="13790"/>
    <cellStyle name="Bad 2 2 2 3" xfId="13791"/>
    <cellStyle name="Bad 2 2 2 3 2" xfId="13792"/>
    <cellStyle name="Bad 2 2 2 4" xfId="13793"/>
    <cellStyle name="Bad 2 2 3" xfId="13794"/>
    <cellStyle name="Bad 2 2 3 2" xfId="13795"/>
    <cellStyle name="Bad 2 2 4" xfId="13796"/>
    <cellStyle name="Bad 2 2 4 2" xfId="13797"/>
    <cellStyle name="Bad 2 2 5" xfId="13798"/>
    <cellStyle name="Bad 2 3" xfId="4942"/>
    <cellStyle name="Bad 2 3 2" xfId="13799"/>
    <cellStyle name="Bad 2 4" xfId="13800"/>
    <cellStyle name="Bad 2 4 2" xfId="13801"/>
    <cellStyle name="Bad 2 5" xfId="13802"/>
    <cellStyle name="Bad 3" xfId="4943"/>
    <cellStyle name="Bad 3 2" xfId="4944"/>
    <cellStyle name="Bad 3 2 2" xfId="13803"/>
    <cellStyle name="Bad 3 3" xfId="4945"/>
    <cellStyle name="Bad 3 3 2" xfId="13804"/>
    <cellStyle name="Bad 3 4" xfId="13805"/>
    <cellStyle name="Bad 4" xfId="4946"/>
    <cellStyle name="Bad 4 2" xfId="4947"/>
    <cellStyle name="Bad 4 2 2" xfId="13806"/>
    <cellStyle name="Bad 4 2 2 2" xfId="13807"/>
    <cellStyle name="Bad 4 2 3" xfId="13808"/>
    <cellStyle name="Bad 4 2 3 2" xfId="13809"/>
    <cellStyle name="Bad 4 2 4" xfId="13810"/>
    <cellStyle name="Bad 4 3" xfId="4948"/>
    <cellStyle name="Bad 4 3 2" xfId="13811"/>
    <cellStyle name="Bad 4 4" xfId="13812"/>
    <cellStyle name="Bad 4 4 2" xfId="13813"/>
    <cellStyle name="Bad 4 5" xfId="13814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15"/>
    <cellStyle name="Calc Currency (0) 2 3" xfId="13816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17"/>
    <cellStyle name="Calculation 2 2 2 2" xfId="13818"/>
    <cellStyle name="Calculation 2 2 2 2 2" xfId="13819"/>
    <cellStyle name="Calculation 2 2 2 3" xfId="13820"/>
    <cellStyle name="Calculation 2 2 2 3 2" xfId="13821"/>
    <cellStyle name="Calculation 2 2 2 4" xfId="13822"/>
    <cellStyle name="Calculation 2 2 3" xfId="13823"/>
    <cellStyle name="Calculation 2 2 3 2" xfId="13824"/>
    <cellStyle name="Calculation 2 2 4" xfId="13825"/>
    <cellStyle name="Calculation 2 2 4 2" xfId="13826"/>
    <cellStyle name="Calculation 2 2 5" xfId="13827"/>
    <cellStyle name="Calculation 2 3" xfId="4987"/>
    <cellStyle name="Calculation 2 3 2" xfId="13828"/>
    <cellStyle name="Calculation 2 4" xfId="13829"/>
    <cellStyle name="Calculation 2 4 2" xfId="13830"/>
    <cellStyle name="Calculation 2 5" xfId="13831"/>
    <cellStyle name="Calculation 3" xfId="4988"/>
    <cellStyle name="Calculation 3 2" xfId="4989"/>
    <cellStyle name="Calculation 3 2 2" xfId="13832"/>
    <cellStyle name="Calculation 3 3" xfId="4990"/>
    <cellStyle name="Calculation 3 3 2" xfId="13833"/>
    <cellStyle name="Calculation 3 4" xfId="13834"/>
    <cellStyle name="Calculation 4" xfId="4991"/>
    <cellStyle name="Calculation 4 2" xfId="4992"/>
    <cellStyle name="Calculation 4 2 2" xfId="13835"/>
    <cellStyle name="Calculation 4 2 2 2" xfId="13836"/>
    <cellStyle name="Calculation 4 2 3" xfId="13837"/>
    <cellStyle name="Calculation 4 2 3 2" xfId="13838"/>
    <cellStyle name="Calculation 4 2 4" xfId="13839"/>
    <cellStyle name="Calculation 4 3" xfId="4993"/>
    <cellStyle name="Calculation 4 3 2" xfId="13840"/>
    <cellStyle name="Calculation 4 4" xfId="13841"/>
    <cellStyle name="Calculation 4 4 2" xfId="13842"/>
    <cellStyle name="Calculation 4 5" xfId="1384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844"/>
    <cellStyle name="Check Cell 2 2 2 2" xfId="13845"/>
    <cellStyle name="Check Cell 2 2 2 2 2" xfId="13846"/>
    <cellStyle name="Check Cell 2 2 2 3" xfId="13847"/>
    <cellStyle name="Check Cell 2 2 2 3 2" xfId="13848"/>
    <cellStyle name="Check Cell 2 2 2 4" xfId="13849"/>
    <cellStyle name="Check Cell 2 2 3" xfId="13850"/>
    <cellStyle name="Check Cell 2 2 3 2" xfId="13851"/>
    <cellStyle name="Check Cell 2 2 4" xfId="13852"/>
    <cellStyle name="Check Cell 2 2 4 2" xfId="13853"/>
    <cellStyle name="Check Cell 2 2 5" xfId="13854"/>
    <cellStyle name="Check Cell 2 3" xfId="5003"/>
    <cellStyle name="Check Cell 2 3 2" xfId="13855"/>
    <cellStyle name="Check Cell 2 4" xfId="13856"/>
    <cellStyle name="Check Cell 2 4 2" xfId="13857"/>
    <cellStyle name="Check Cell 2 5" xfId="13858"/>
    <cellStyle name="Check Cell 3" xfId="5004"/>
    <cellStyle name="Check Cell 3 2" xfId="5005"/>
    <cellStyle name="Check Cell 3 2 2" xfId="13859"/>
    <cellStyle name="Check Cell 3 3" xfId="5006"/>
    <cellStyle name="Check Cell 3 3 2" xfId="13860"/>
    <cellStyle name="Check Cell 3 4" xfId="13861"/>
    <cellStyle name="Check Cell 4" xfId="5007"/>
    <cellStyle name="Check Cell 4 2" xfId="5008"/>
    <cellStyle name="Check Cell 4 2 2" xfId="13862"/>
    <cellStyle name="Check Cell 4 2 2 2" xfId="13863"/>
    <cellStyle name="Check Cell 4 2 3" xfId="13864"/>
    <cellStyle name="Check Cell 4 2 3 2" xfId="13865"/>
    <cellStyle name="Check Cell 4 2 4" xfId="13866"/>
    <cellStyle name="Check Cell 4 3" xfId="5009"/>
    <cellStyle name="Check Cell 4 3 2" xfId="13867"/>
    <cellStyle name="Check Cell 4 4" xfId="13868"/>
    <cellStyle name="Check Cell 4 4 2" xfId="13869"/>
    <cellStyle name="Check Cell 4 5" xfId="13870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871"/>
    <cellStyle name="Comma 2 3" xfId="13872"/>
    <cellStyle name="Comma 2 4" xfId="13873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874"/>
    <cellStyle name="Comma0 2 3" xfId="13875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876"/>
    <cellStyle name="Currency0 2 3" xfId="13877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878"/>
    <cellStyle name="Explanatory Text 2 2 2 2" xfId="13879"/>
    <cellStyle name="Explanatory Text 2 2 2 2 2" xfId="13880"/>
    <cellStyle name="Explanatory Text 2 2 2 3" xfId="13881"/>
    <cellStyle name="Explanatory Text 2 2 2 3 2" xfId="13882"/>
    <cellStyle name="Explanatory Text 2 2 2 4" xfId="13883"/>
    <cellStyle name="Explanatory Text 2 2 3" xfId="13884"/>
    <cellStyle name="Explanatory Text 2 2 3 2" xfId="13885"/>
    <cellStyle name="Explanatory Text 2 2 4" xfId="13886"/>
    <cellStyle name="Explanatory Text 2 2 4 2" xfId="13887"/>
    <cellStyle name="Explanatory Text 2 2 5" xfId="13888"/>
    <cellStyle name="Explanatory Text 2 3" xfId="5138"/>
    <cellStyle name="Explanatory Text 2 3 2" xfId="13889"/>
    <cellStyle name="Explanatory Text 2 4" xfId="13890"/>
    <cellStyle name="Explanatory Text 2 4 2" xfId="13891"/>
    <cellStyle name="Explanatory Text 2 5" xfId="13892"/>
    <cellStyle name="Explanatory Text 3" xfId="5139"/>
    <cellStyle name="Explanatory Text 3 2" xfId="5140"/>
    <cellStyle name="Explanatory Text 3 2 2" xfId="13893"/>
    <cellStyle name="Explanatory Text 3 3" xfId="5141"/>
    <cellStyle name="Explanatory Text 3 3 2" xfId="13894"/>
    <cellStyle name="Explanatory Text 3 4" xfId="13895"/>
    <cellStyle name="Explanatory Text 4" xfId="5142"/>
    <cellStyle name="Explanatory Text 4 2" xfId="5143"/>
    <cellStyle name="Explanatory Text 4 2 2" xfId="13896"/>
    <cellStyle name="Explanatory Text 4 2 2 2" xfId="13897"/>
    <cellStyle name="Explanatory Text 4 2 3" xfId="13898"/>
    <cellStyle name="Explanatory Text 4 2 3 2" xfId="13899"/>
    <cellStyle name="Explanatory Text 4 2 4" xfId="13900"/>
    <cellStyle name="Explanatory Text 4 3" xfId="5144"/>
    <cellStyle name="Explanatory Text 4 3 2" xfId="13901"/>
    <cellStyle name="Explanatory Text 4 4" xfId="13902"/>
    <cellStyle name="Explanatory Text 4 4 2" xfId="13903"/>
    <cellStyle name="Explanatory Text 4 5" xfId="1390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05"/>
    <cellStyle name="Fixed 3 3" xfId="13906"/>
    <cellStyle name="Fixed_012-(KMX) BTL Schedules for KHH_Cebu" xfId="5154"/>
    <cellStyle name="Good" xfId="5155"/>
    <cellStyle name="Good 2" xfId="5156"/>
    <cellStyle name="Good 2 2" xfId="5157"/>
    <cellStyle name="Good 2 2 2" xfId="13907"/>
    <cellStyle name="Good 2 2 2 2" xfId="13908"/>
    <cellStyle name="Good 2 2 2 2 2" xfId="13909"/>
    <cellStyle name="Good 2 2 2 3" xfId="13910"/>
    <cellStyle name="Good 2 2 2 3 2" xfId="13911"/>
    <cellStyle name="Good 2 2 2 4" xfId="13912"/>
    <cellStyle name="Good 2 2 3" xfId="13913"/>
    <cellStyle name="Good 2 2 3 2" xfId="13914"/>
    <cellStyle name="Good 2 2 4" xfId="13915"/>
    <cellStyle name="Good 2 2 4 2" xfId="13916"/>
    <cellStyle name="Good 2 2 5" xfId="13917"/>
    <cellStyle name="Good 2 3" xfId="5158"/>
    <cellStyle name="Good 2 3 2" xfId="13918"/>
    <cellStyle name="Good 2 4" xfId="13919"/>
    <cellStyle name="Good 2 4 2" xfId="13920"/>
    <cellStyle name="Good 2 5" xfId="13921"/>
    <cellStyle name="Good 3" xfId="5159"/>
    <cellStyle name="Good 3 2" xfId="5160"/>
    <cellStyle name="Good 3 2 2" xfId="13922"/>
    <cellStyle name="Good 3 3" xfId="5161"/>
    <cellStyle name="Good 3 3 2" xfId="13923"/>
    <cellStyle name="Good 3 4" xfId="13924"/>
    <cellStyle name="Good 4" xfId="5162"/>
    <cellStyle name="Good 4 2" xfId="5163"/>
    <cellStyle name="Good 4 2 2" xfId="13925"/>
    <cellStyle name="Good 4 2 2 2" xfId="13926"/>
    <cellStyle name="Good 4 2 3" xfId="13927"/>
    <cellStyle name="Good 4 2 3 2" xfId="13928"/>
    <cellStyle name="Good 4 2 4" xfId="13929"/>
    <cellStyle name="Good 4 3" xfId="5164"/>
    <cellStyle name="Good 4 3 2" xfId="13930"/>
    <cellStyle name="Good 4 4" xfId="13931"/>
    <cellStyle name="Good 4 4 2" xfId="13932"/>
    <cellStyle name="Good 4 5" xfId="13933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34"/>
    <cellStyle name="Grey 2 3" xfId="1393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36"/>
    <cellStyle name="Heading 1 2 2 2 2" xfId="13937"/>
    <cellStyle name="Heading 1 2 2 2 2 2" xfId="13938"/>
    <cellStyle name="Heading 1 2 2 2 3" xfId="13939"/>
    <cellStyle name="Heading 1 2 2 2 3 2" xfId="13940"/>
    <cellStyle name="Heading 1 2 2 2 4" xfId="13941"/>
    <cellStyle name="Heading 1 2 2 3" xfId="13942"/>
    <cellStyle name="Heading 1 2 2 3 2" xfId="13943"/>
    <cellStyle name="Heading 1 2 2 4" xfId="13944"/>
    <cellStyle name="Heading 1 2 2 4 2" xfId="13945"/>
    <cellStyle name="Heading 1 2 2 5" xfId="13946"/>
    <cellStyle name="Heading 1 2 3" xfId="5207"/>
    <cellStyle name="Heading 1 2 3 2" xfId="13947"/>
    <cellStyle name="Heading 1 2 4" xfId="13948"/>
    <cellStyle name="Heading 1 2 4 2" xfId="13949"/>
    <cellStyle name="Heading 1 2 5" xfId="13950"/>
    <cellStyle name="Heading 1 2 5 2" xfId="13951"/>
    <cellStyle name="Heading 1 3" xfId="5208"/>
    <cellStyle name="Heading 1 3 2" xfId="5209"/>
    <cellStyle name="Heading 1 3 2 2" xfId="13952"/>
    <cellStyle name="Heading 1 3 2 3" xfId="13953"/>
    <cellStyle name="Heading 1 3 3" xfId="5210"/>
    <cellStyle name="Heading 1 3 3 2" xfId="13954"/>
    <cellStyle name="Heading 1 3 4" xfId="13955"/>
    <cellStyle name="Heading 1 3 4 2" xfId="13956"/>
    <cellStyle name="Heading 1 3 5" xfId="13957"/>
    <cellStyle name="Heading 1 4" xfId="5211"/>
    <cellStyle name="Heading 1 4 2" xfId="5212"/>
    <cellStyle name="Heading 1 4 2 2" xfId="13958"/>
    <cellStyle name="Heading 1 4 2 2 2" xfId="13959"/>
    <cellStyle name="Heading 1 4 2 3" xfId="13960"/>
    <cellStyle name="Heading 1 4 2 3 2" xfId="13961"/>
    <cellStyle name="Heading 1 4 2 4" xfId="13962"/>
    <cellStyle name="Heading 1 4 3" xfId="5213"/>
    <cellStyle name="Heading 1 4 3 2" xfId="13963"/>
    <cellStyle name="Heading 1 4 4" xfId="13964"/>
    <cellStyle name="Heading 1 4 4 2" xfId="13965"/>
    <cellStyle name="Heading 1 4 5" xfId="13966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967"/>
    <cellStyle name="Heading 2 2 2 2 2" xfId="13968"/>
    <cellStyle name="Heading 2 2 2 2 2 2" xfId="13969"/>
    <cellStyle name="Heading 2 2 2 2 3" xfId="13970"/>
    <cellStyle name="Heading 2 2 2 2 3 2" xfId="13971"/>
    <cellStyle name="Heading 2 2 2 2 4" xfId="13972"/>
    <cellStyle name="Heading 2 2 2 3" xfId="13973"/>
    <cellStyle name="Heading 2 2 2 3 2" xfId="13974"/>
    <cellStyle name="Heading 2 2 2 4" xfId="13975"/>
    <cellStyle name="Heading 2 2 2 4 2" xfId="13976"/>
    <cellStyle name="Heading 2 2 2 5" xfId="13977"/>
    <cellStyle name="Heading 2 2 3" xfId="5221"/>
    <cellStyle name="Heading 2 2 3 2" xfId="13978"/>
    <cellStyle name="Heading 2 2 4" xfId="13979"/>
    <cellStyle name="Heading 2 2 4 2" xfId="13980"/>
    <cellStyle name="Heading 2 2 5" xfId="13981"/>
    <cellStyle name="Heading 2 2 5 2" xfId="13982"/>
    <cellStyle name="Heading 2 3" xfId="5222"/>
    <cellStyle name="Heading 2 3 2" xfId="5223"/>
    <cellStyle name="Heading 2 3 2 2" xfId="13983"/>
    <cellStyle name="Heading 2 3 2 3" xfId="13984"/>
    <cellStyle name="Heading 2 3 3" xfId="5224"/>
    <cellStyle name="Heading 2 3 3 2" xfId="13985"/>
    <cellStyle name="Heading 2 3 4" xfId="13986"/>
    <cellStyle name="Heading 2 3 4 2" xfId="13987"/>
    <cellStyle name="Heading 2 3 5" xfId="13988"/>
    <cellStyle name="Heading 2 4" xfId="5225"/>
    <cellStyle name="Heading 2 4 2" xfId="5226"/>
    <cellStyle name="Heading 2 4 2 2" xfId="13989"/>
    <cellStyle name="Heading 2 4 2 2 2" xfId="13990"/>
    <cellStyle name="Heading 2 4 2 3" xfId="13991"/>
    <cellStyle name="Heading 2 4 2 3 2" xfId="13992"/>
    <cellStyle name="Heading 2 4 2 4" xfId="13993"/>
    <cellStyle name="Heading 2 4 3" xfId="5227"/>
    <cellStyle name="Heading 2 4 3 2" xfId="13994"/>
    <cellStyle name="Heading 2 4 4" xfId="13995"/>
    <cellStyle name="Heading 2 4 4 2" xfId="13996"/>
    <cellStyle name="Heading 2 4 5" xfId="13997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998"/>
    <cellStyle name="Heading 3 2 2 2 2" xfId="13999"/>
    <cellStyle name="Heading 3 2 2 2 2 2" xfId="14000"/>
    <cellStyle name="Heading 3 2 2 2 3" xfId="14001"/>
    <cellStyle name="Heading 3 2 2 2 3 2" xfId="14002"/>
    <cellStyle name="Heading 3 2 2 2 4" xfId="14003"/>
    <cellStyle name="Heading 3 2 2 3" xfId="14004"/>
    <cellStyle name="Heading 3 2 2 3 2" xfId="14005"/>
    <cellStyle name="Heading 3 2 2 4" xfId="14006"/>
    <cellStyle name="Heading 3 2 2 4 2" xfId="14007"/>
    <cellStyle name="Heading 3 2 2 5" xfId="14008"/>
    <cellStyle name="Heading 3 2 3" xfId="5233"/>
    <cellStyle name="Heading 3 2 3 2" xfId="14009"/>
    <cellStyle name="Heading 3 2 4" xfId="14010"/>
    <cellStyle name="Heading 3 2 4 2" xfId="14011"/>
    <cellStyle name="Heading 3 2 5" xfId="14012"/>
    <cellStyle name="Heading 3 3" xfId="5234"/>
    <cellStyle name="Heading 3 3 2" xfId="5235"/>
    <cellStyle name="Heading 3 3 2 2" xfId="14013"/>
    <cellStyle name="Heading 3 3 3" xfId="5236"/>
    <cellStyle name="Heading 3 3 3 2" xfId="14014"/>
    <cellStyle name="Heading 3 3 4" xfId="14015"/>
    <cellStyle name="Heading 3 4" xfId="5237"/>
    <cellStyle name="Heading 3 4 2" xfId="5238"/>
    <cellStyle name="Heading 3 4 2 2" xfId="14016"/>
    <cellStyle name="Heading 3 4 2 2 2" xfId="14017"/>
    <cellStyle name="Heading 3 4 2 3" xfId="14018"/>
    <cellStyle name="Heading 3 4 2 3 2" xfId="14019"/>
    <cellStyle name="Heading 3 4 2 4" xfId="14020"/>
    <cellStyle name="Heading 3 4 3" xfId="5239"/>
    <cellStyle name="Heading 3 4 3 2" xfId="14021"/>
    <cellStyle name="Heading 3 4 4" xfId="14022"/>
    <cellStyle name="Heading 3 4 4 2" xfId="14023"/>
    <cellStyle name="Heading 3 4 5" xfId="14024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25"/>
    <cellStyle name="Heading 4 2 2 2 2" xfId="14026"/>
    <cellStyle name="Heading 4 2 2 2 2 2" xfId="14027"/>
    <cellStyle name="Heading 4 2 2 2 3" xfId="14028"/>
    <cellStyle name="Heading 4 2 2 2 3 2" xfId="14029"/>
    <cellStyle name="Heading 4 2 2 2 4" xfId="14030"/>
    <cellStyle name="Heading 4 2 2 3" xfId="14031"/>
    <cellStyle name="Heading 4 2 2 3 2" xfId="14032"/>
    <cellStyle name="Heading 4 2 2 4" xfId="14033"/>
    <cellStyle name="Heading 4 2 2 4 2" xfId="14034"/>
    <cellStyle name="Heading 4 2 2 5" xfId="14035"/>
    <cellStyle name="Heading 4 2 3" xfId="5249"/>
    <cellStyle name="Heading 4 2 3 2" xfId="14036"/>
    <cellStyle name="Heading 4 2 4" xfId="14037"/>
    <cellStyle name="Heading 4 2 4 2" xfId="14038"/>
    <cellStyle name="Heading 4 2 5" xfId="14039"/>
    <cellStyle name="Heading 4 3" xfId="5250"/>
    <cellStyle name="Heading 4 3 2" xfId="5251"/>
    <cellStyle name="Heading 4 3 2 2" xfId="14040"/>
    <cellStyle name="Heading 4 3 3" xfId="5252"/>
    <cellStyle name="Heading 4 3 3 2" xfId="14041"/>
    <cellStyle name="Heading 4 3 4" xfId="14042"/>
    <cellStyle name="Heading 4 4" xfId="5253"/>
    <cellStyle name="Heading 4 4 2" xfId="5254"/>
    <cellStyle name="Heading 4 4 2 2" xfId="14043"/>
    <cellStyle name="Heading 4 4 2 2 2" xfId="14044"/>
    <cellStyle name="Heading 4 4 2 3" xfId="14045"/>
    <cellStyle name="Heading 4 4 2 3 2" xfId="14046"/>
    <cellStyle name="Heading 4 4 2 4" xfId="14047"/>
    <cellStyle name="Heading 4 4 3" xfId="5255"/>
    <cellStyle name="Heading 4 4 3 2" xfId="14048"/>
    <cellStyle name="Heading 4 4 4" xfId="14049"/>
    <cellStyle name="Heading 4 4 4 2" xfId="14050"/>
    <cellStyle name="Heading 4 4 5" xfId="14051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052"/>
    <cellStyle name="Heading1 2 2" xfId="14053"/>
    <cellStyle name="Heading1 2 3" xfId="14054"/>
    <cellStyle name="Heading1_(RVS)中東線運價獲利分析-2013預估" xfId="5282"/>
    <cellStyle name="Heading2" xfId="5283"/>
    <cellStyle name="Heading2 2" xfId="14055"/>
    <cellStyle name="Heading2 2 2" xfId="14056"/>
    <cellStyle name="Heading2 2 3" xfId="14057"/>
    <cellStyle name="Hyperlink 2" xfId="14058"/>
    <cellStyle name="Hyperlink 2 2" xfId="14059"/>
    <cellStyle name="Hyperlink 2 2 2" xfId="14060"/>
    <cellStyle name="Hyperlink 2 2 2 2" xfId="14061"/>
    <cellStyle name="Hyperlink 2 2 2 3" xfId="14062"/>
    <cellStyle name="Hyperlink 2 2 3" xfId="14063"/>
    <cellStyle name="Hyperlink 2 2 3 2" xfId="14064"/>
    <cellStyle name="Hyperlink 2 2 3 3" xfId="14065"/>
    <cellStyle name="Hyperlink 2 2 4" xfId="14066"/>
    <cellStyle name="Hyperlink 2 2 5" xfId="14067"/>
    <cellStyle name="Hyperlink 2 3" xfId="14068"/>
    <cellStyle name="Hyperlink 2 3 2" xfId="14069"/>
    <cellStyle name="Hyperlink 2 3 2 2" xfId="14070"/>
    <cellStyle name="Hyperlink 2 3 3" xfId="14071"/>
    <cellStyle name="Hyperlink 2 3 3 2" xfId="14072"/>
    <cellStyle name="Hyperlink 2 3 4" xfId="14073"/>
    <cellStyle name="Hyperlink 2 4" xfId="14074"/>
    <cellStyle name="Hyperlink 2 4 2" xfId="14075"/>
    <cellStyle name="Hyperlink 2 5" xfId="14076"/>
    <cellStyle name="Hyperlink 2 5 2" xfId="14077"/>
    <cellStyle name="Hyperlink 2 6" xfId="14078"/>
    <cellStyle name="Hyperlink 2 6 2" xfId="14079"/>
    <cellStyle name="Hyperlink 2 7" xfId="14080"/>
    <cellStyle name="Hyperlink 3" xfId="14081"/>
    <cellStyle name="Hyperlink 3 2" xfId="14082"/>
    <cellStyle name="Hyperlink 3 2 2" xfId="14083"/>
    <cellStyle name="Hyperlink 3 2 2 2" xfId="14084"/>
    <cellStyle name="Hyperlink 3 2 3" xfId="14085"/>
    <cellStyle name="Hyperlink 3 2 3 2" xfId="14086"/>
    <cellStyle name="Hyperlink 3 2 4" xfId="14087"/>
    <cellStyle name="Hyperlink 3 3" xfId="14088"/>
    <cellStyle name="Hyperlink 3 3 2" xfId="14089"/>
    <cellStyle name="Hyperlink 3 4" xfId="14090"/>
    <cellStyle name="Hyperlink 3 4 2" xfId="14091"/>
    <cellStyle name="Hyperlink 3 5" xfId="14092"/>
    <cellStyle name="Hyperlink 4" xfId="14093"/>
    <cellStyle name="Hyperlink 4 2" xfId="14094"/>
    <cellStyle name="Hyperlink 4 2 2" xfId="14095"/>
    <cellStyle name="Hyperlink 4 3" xfId="14096"/>
    <cellStyle name="Hyperlink 4 3 2" xfId="14097"/>
    <cellStyle name="Hyperlink 4 4" xfId="14098"/>
    <cellStyle name="Hyperlink 5" xfId="14099"/>
    <cellStyle name="Hyperlink 5 2" xfId="14100"/>
    <cellStyle name="Hyperlink 5 2 2" xfId="14101"/>
    <cellStyle name="Hyperlink 5 2 2 2" xfId="14102"/>
    <cellStyle name="Hyperlink 5 2 3" xfId="14103"/>
    <cellStyle name="Hyperlink 5 2 3 2" xfId="14104"/>
    <cellStyle name="Hyperlink 5 2 4" xfId="14105"/>
    <cellStyle name="Hyperlink 5 3" xfId="14106"/>
    <cellStyle name="Hyperlink 5 3 2" xfId="14107"/>
    <cellStyle name="Hyperlink 5 4" xfId="14108"/>
    <cellStyle name="Hyperlink 5 4 2" xfId="14109"/>
    <cellStyle name="Hyperlink 5 5" xfId="14110"/>
    <cellStyle name="Hyperlink 6" xfId="14111"/>
    <cellStyle name="Hyperlink 6 2" xfId="14112"/>
    <cellStyle name="Hyperlink 6 2 2" xfId="14113"/>
    <cellStyle name="Hyperlink 6 2 2 2" xfId="14114"/>
    <cellStyle name="Hyperlink 6 2 3" xfId="14115"/>
    <cellStyle name="Hyperlink 6 2 3 2" xfId="14116"/>
    <cellStyle name="Hyperlink 6 2 4" xfId="14117"/>
    <cellStyle name="Hyperlink 6 3" xfId="14118"/>
    <cellStyle name="Hyperlink 6 3 2" xfId="14119"/>
    <cellStyle name="Hyperlink 6 4" xfId="14120"/>
    <cellStyle name="Hyperlink 6 4 2" xfId="14121"/>
    <cellStyle name="Hyperlink 6 5" xfId="14122"/>
    <cellStyle name="Hyperlink 7" xfId="14123"/>
    <cellStyle name="Hyperlink 7 2" xfId="14124"/>
    <cellStyle name="Hyperlink 7 2 2" xfId="14125"/>
    <cellStyle name="Hyperlink 7 3" xfId="14126"/>
    <cellStyle name="Hyperlink 7 3 2" xfId="14127"/>
    <cellStyle name="Hyperlink 7 4" xfId="14128"/>
    <cellStyle name="Hyperlink 8" xfId="14129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30"/>
    <cellStyle name="Input [yellow] 2 3" xfId="14131"/>
    <cellStyle name="Input [yellow] 3" xfId="5293"/>
    <cellStyle name="Input [yellow] 4" xfId="5294"/>
    <cellStyle name="Input [yellow] 5" xfId="13008"/>
    <cellStyle name="Input 10" xfId="14132"/>
    <cellStyle name="Input 11" xfId="14133"/>
    <cellStyle name="Input 12" xfId="14134"/>
    <cellStyle name="Input 13" xfId="14135"/>
    <cellStyle name="Input 14" xfId="14136"/>
    <cellStyle name="Input 15" xfId="14137"/>
    <cellStyle name="Input 16" xfId="14138"/>
    <cellStyle name="Input 17" xfId="14139"/>
    <cellStyle name="Input 2" xfId="5295"/>
    <cellStyle name="Input 2 2" xfId="5296"/>
    <cellStyle name="Input 2 2 2" xfId="14140"/>
    <cellStyle name="Input 2 2 2 2" xfId="14141"/>
    <cellStyle name="Input 2 2 2 2 2" xfId="14142"/>
    <cellStyle name="Input 2 2 2 3" xfId="14143"/>
    <cellStyle name="Input 2 2 2 3 2" xfId="14144"/>
    <cellStyle name="Input 2 2 2 4" xfId="14145"/>
    <cellStyle name="Input 2 2 3" xfId="14146"/>
    <cellStyle name="Input 2 2 3 2" xfId="14147"/>
    <cellStyle name="Input 2 2 4" xfId="14148"/>
    <cellStyle name="Input 2 2 4 2" xfId="14149"/>
    <cellStyle name="Input 2 2 5" xfId="14150"/>
    <cellStyle name="Input 2 3" xfId="5297"/>
    <cellStyle name="Input 2 3 2" xfId="14151"/>
    <cellStyle name="Input 2 4" xfId="14152"/>
    <cellStyle name="Input 2 4 2" xfId="14153"/>
    <cellStyle name="Input 2 5" xfId="14154"/>
    <cellStyle name="Input 3" xfId="5298"/>
    <cellStyle name="Input 3 2" xfId="5299"/>
    <cellStyle name="Input 3 2 2" xfId="14155"/>
    <cellStyle name="Input 3 3" xfId="5300"/>
    <cellStyle name="Input 3 3 2" xfId="14156"/>
    <cellStyle name="Input 3 4" xfId="14157"/>
    <cellStyle name="Input 4" xfId="5301"/>
    <cellStyle name="Input 4 2" xfId="5302"/>
    <cellStyle name="Input 4 2 2" xfId="14158"/>
    <cellStyle name="Input 4 2 2 2" xfId="14159"/>
    <cellStyle name="Input 4 2 3" xfId="14160"/>
    <cellStyle name="Input 4 2 3 2" xfId="14161"/>
    <cellStyle name="Input 4 2 4" xfId="14162"/>
    <cellStyle name="Input 4 3" xfId="5303"/>
    <cellStyle name="Input 4 3 2" xfId="14163"/>
    <cellStyle name="Input 4 4" xfId="14164"/>
    <cellStyle name="Input 4 4 2" xfId="14165"/>
    <cellStyle name="Input 4 5" xfId="14166"/>
    <cellStyle name="Input 5" xfId="5304"/>
    <cellStyle name="Input 5 2" xfId="5305"/>
    <cellStyle name="Input 5 2 2" xfId="14167"/>
    <cellStyle name="Input 5 2 2 2" xfId="14168"/>
    <cellStyle name="Input 5 2 3" xfId="14169"/>
    <cellStyle name="Input 5 2 3 2" xfId="14170"/>
    <cellStyle name="Input 5 2 4" xfId="14171"/>
    <cellStyle name="Input 5 3" xfId="5306"/>
    <cellStyle name="Input 5 3 2" xfId="14172"/>
    <cellStyle name="Input 5 4" xfId="14173"/>
    <cellStyle name="Input 5 4 2" xfId="14174"/>
    <cellStyle name="Input 5 5" xfId="14175"/>
    <cellStyle name="Input 6" xfId="5307"/>
    <cellStyle name="Input 6 2" xfId="5308"/>
    <cellStyle name="Input 6 3" xfId="5309"/>
    <cellStyle name="Input 7" xfId="5310"/>
    <cellStyle name="Input 8" xfId="5311"/>
    <cellStyle name="Input 9" xfId="14176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177"/>
    <cellStyle name="Lien hypertexte visité 2" xfId="14178"/>
    <cellStyle name="Lien hypertexte visité 3" xfId="14179"/>
    <cellStyle name="Lien hypertexte_DAILYPOS" xfId="14180"/>
    <cellStyle name="LineTableCell" xfId="5334"/>
    <cellStyle name="Linked Cell" xfId="5335"/>
    <cellStyle name="Linked Cell 2" xfId="5336"/>
    <cellStyle name="Linked Cell 2 2" xfId="5337"/>
    <cellStyle name="Linked Cell 2 2 2" xfId="14181"/>
    <cellStyle name="Linked Cell 2 2 2 2" xfId="14182"/>
    <cellStyle name="Linked Cell 2 2 2 2 2" xfId="14183"/>
    <cellStyle name="Linked Cell 2 2 2 3" xfId="14184"/>
    <cellStyle name="Linked Cell 2 2 2 3 2" xfId="14185"/>
    <cellStyle name="Linked Cell 2 2 2 4" xfId="14186"/>
    <cellStyle name="Linked Cell 2 2 3" xfId="14187"/>
    <cellStyle name="Linked Cell 2 2 3 2" xfId="14188"/>
    <cellStyle name="Linked Cell 2 2 4" xfId="14189"/>
    <cellStyle name="Linked Cell 2 2 4 2" xfId="14190"/>
    <cellStyle name="Linked Cell 2 2 5" xfId="14191"/>
    <cellStyle name="Linked Cell 2 3" xfId="5338"/>
    <cellStyle name="Linked Cell 2 3 2" xfId="14192"/>
    <cellStyle name="Linked Cell 2 4" xfId="14193"/>
    <cellStyle name="Linked Cell 2 4 2" xfId="14194"/>
    <cellStyle name="Linked Cell 2 5" xfId="14195"/>
    <cellStyle name="Linked Cell 3" xfId="5339"/>
    <cellStyle name="Linked Cell 3 2" xfId="5340"/>
    <cellStyle name="Linked Cell 3 2 2" xfId="14196"/>
    <cellStyle name="Linked Cell 3 3" xfId="5341"/>
    <cellStyle name="Linked Cell 3 3 2" xfId="14197"/>
    <cellStyle name="Linked Cell 3 4" xfId="14198"/>
    <cellStyle name="Linked Cell 4" xfId="5342"/>
    <cellStyle name="Linked Cell 4 2" xfId="5343"/>
    <cellStyle name="Linked Cell 4 2 2" xfId="14199"/>
    <cellStyle name="Linked Cell 4 2 2 2" xfId="14200"/>
    <cellStyle name="Linked Cell 4 2 3" xfId="14201"/>
    <cellStyle name="Linked Cell 4 2 3 2" xfId="14202"/>
    <cellStyle name="Linked Cell 4 2 4" xfId="14203"/>
    <cellStyle name="Linked Cell 4 3" xfId="5344"/>
    <cellStyle name="Linked Cell 4 3 2" xfId="14204"/>
    <cellStyle name="Linked Cell 4 4" xfId="14205"/>
    <cellStyle name="Linked Cell 4 4 2" xfId="14206"/>
    <cellStyle name="Linked Cell 4 5" xfId="14207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08"/>
    <cellStyle name="Mon閠aire_AR1194" xfId="142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10"/>
    <cellStyle name="Neutral 2 2 2 2" xfId="14211"/>
    <cellStyle name="Neutral 2 2 2 2 2" xfId="14212"/>
    <cellStyle name="Neutral 2 2 2 3" xfId="14213"/>
    <cellStyle name="Neutral 2 2 2 3 2" xfId="14214"/>
    <cellStyle name="Neutral 2 2 2 4" xfId="14215"/>
    <cellStyle name="Neutral 2 2 3" xfId="14216"/>
    <cellStyle name="Neutral 2 2 3 2" xfId="14217"/>
    <cellStyle name="Neutral 2 2 4" xfId="14218"/>
    <cellStyle name="Neutral 2 2 4 2" xfId="14219"/>
    <cellStyle name="Neutral 2 2 5" xfId="14220"/>
    <cellStyle name="Neutral 2 3" xfId="5395"/>
    <cellStyle name="Neutral 2 3 2" xfId="14221"/>
    <cellStyle name="Neutral 2 4" xfId="14222"/>
    <cellStyle name="Neutral 2 4 2" xfId="14223"/>
    <cellStyle name="Neutral 2 5" xfId="14224"/>
    <cellStyle name="Neutral 3" xfId="5396"/>
    <cellStyle name="Neutral 3 2" xfId="5397"/>
    <cellStyle name="Neutral 3 2 2" xfId="14225"/>
    <cellStyle name="Neutral 3 3" xfId="5398"/>
    <cellStyle name="Neutral 3 3 2" xfId="14226"/>
    <cellStyle name="Neutral 3 4" xfId="14227"/>
    <cellStyle name="Neutral 4" xfId="5399"/>
    <cellStyle name="Neutral 4 2" xfId="5400"/>
    <cellStyle name="Neutral 4 2 2" xfId="14228"/>
    <cellStyle name="Neutral 4 2 2 2" xfId="14229"/>
    <cellStyle name="Neutral 4 2 3" xfId="14230"/>
    <cellStyle name="Neutral 4 2 3 2" xfId="14231"/>
    <cellStyle name="Neutral 4 2 4" xfId="14232"/>
    <cellStyle name="Neutral 4 3" xfId="5401"/>
    <cellStyle name="Neutral 4 3 2" xfId="14233"/>
    <cellStyle name="Neutral 4 4" xfId="14234"/>
    <cellStyle name="Neutral 4 4 2" xfId="14235"/>
    <cellStyle name="Neutral 4 5" xfId="14236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37"/>
    <cellStyle name="Normal - Style1 3 3" xfId="14238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39"/>
    <cellStyle name="Normal 10 2" xfId="14240"/>
    <cellStyle name="Normal 10 3" xfId="14241"/>
    <cellStyle name="Normal 11" xfId="14242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43"/>
    <cellStyle name="Normal 12" xfId="5465"/>
    <cellStyle name="Normal 12 2" xfId="12941"/>
    <cellStyle name="Normal 12 3" xfId="12974"/>
    <cellStyle name="Normal 13" xfId="14244"/>
    <cellStyle name="Normal 13 2" xfId="14245"/>
    <cellStyle name="Normal 13 3" xfId="14246"/>
    <cellStyle name="Normal 14" xfId="5466"/>
    <cellStyle name="Normal 14 2" xfId="12942"/>
    <cellStyle name="Normal 14 3" xfId="12975"/>
    <cellStyle name="Normal 15" xfId="14247"/>
    <cellStyle name="Normal 15 2" xfId="14248"/>
    <cellStyle name="Normal 15 2 2" xfId="14249"/>
    <cellStyle name="Normal 15 3" xfId="14250"/>
    <cellStyle name="Normal 15 3 2" xfId="14251"/>
    <cellStyle name="Normal 15 4" xfId="14252"/>
    <cellStyle name="Normal 16" xfId="14253"/>
    <cellStyle name="Normal 16 2" xfId="14254"/>
    <cellStyle name="Normal 16 2 2" xfId="14255"/>
    <cellStyle name="Normal 16 3" xfId="14256"/>
    <cellStyle name="Normal 17" xfId="14257"/>
    <cellStyle name="Normal 17 2" xfId="14258"/>
    <cellStyle name="Normal 18" xfId="14259"/>
    <cellStyle name="Normal 18 2" xfId="14260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4998"/>
    <cellStyle name="Normal 3" xfId="5544"/>
    <cellStyle name="Normal 3 10" xfId="14261"/>
    <cellStyle name="Normal 3 11" xfId="14262"/>
    <cellStyle name="Normal 3 12" xfId="14263"/>
    <cellStyle name="Normal 3 2" xfId="5545"/>
    <cellStyle name="Normal 3 2 2" xfId="5546"/>
    <cellStyle name="Normal 3 2 2 2" xfId="14264"/>
    <cellStyle name="Normal 3 2 2 2 2" xfId="14265"/>
    <cellStyle name="Normal 3 2 2 3" xfId="14266"/>
    <cellStyle name="Normal 3 2 2 3 2" xfId="14267"/>
    <cellStyle name="Normal 3 2 2 4" xfId="14268"/>
    <cellStyle name="Normal 3 2 3" xfId="5547"/>
    <cellStyle name="Normal 3 2 3 2" xfId="14269"/>
    <cellStyle name="Normal 3 2 4" xfId="5548"/>
    <cellStyle name="Normal 3 2 4 2" xfId="14270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271"/>
    <cellStyle name="Normal 3 3 2 2 2" xfId="14272"/>
    <cellStyle name="Normal 3 3 2 3" xfId="14273"/>
    <cellStyle name="Normal 3 3 2 3 2" xfId="14274"/>
    <cellStyle name="Normal 3 3 2 4" xfId="14275"/>
    <cellStyle name="Normal 3 3 3" xfId="5552"/>
    <cellStyle name="Normal 3 3 3 2" xfId="14276"/>
    <cellStyle name="Normal 3 3 4" xfId="5553"/>
    <cellStyle name="Normal 3 3 4 2" xfId="14277"/>
    <cellStyle name="Normal 3 3 5" xfId="5554"/>
    <cellStyle name="Normal 3 4" xfId="5555"/>
    <cellStyle name="Normal 3 4 2" xfId="14278"/>
    <cellStyle name="Normal 3 4 2 2" xfId="14279"/>
    <cellStyle name="Normal 3 4 2 2 2" xfId="14280"/>
    <cellStyle name="Normal 3 4 2 3" xfId="14281"/>
    <cellStyle name="Normal 3 4 2 3 2" xfId="14282"/>
    <cellStyle name="Normal 3 4 2 4" xfId="14283"/>
    <cellStyle name="Normal 3 4 3" xfId="14284"/>
    <cellStyle name="Normal 3 4 3 2" xfId="14285"/>
    <cellStyle name="Normal 3 4 4" xfId="14286"/>
    <cellStyle name="Normal 3 4 4 2" xfId="14287"/>
    <cellStyle name="Normal 3 4 5" xfId="14288"/>
    <cellStyle name="Normal 3 5" xfId="5556"/>
    <cellStyle name="Normal 3 5 2" xfId="14289"/>
    <cellStyle name="Normal 3 5 2 2" xfId="14290"/>
    <cellStyle name="Normal 3 5 2 3" xfId="14291"/>
    <cellStyle name="Normal 3 5 3" xfId="14292"/>
    <cellStyle name="Normal 3 5 3 2" xfId="14293"/>
    <cellStyle name="Normal 3 5 3 3" xfId="14294"/>
    <cellStyle name="Normal 3 5 4" xfId="14295"/>
    <cellStyle name="Normal 3 5 5" xfId="14296"/>
    <cellStyle name="Normal 3 6" xfId="5557"/>
    <cellStyle name="Normal 3 6 2" xfId="14297"/>
    <cellStyle name="Normal 3 6 2 2" xfId="14298"/>
    <cellStyle name="Normal 3 6 2 2 2" xfId="14299"/>
    <cellStyle name="Normal 3 6 2 3" xfId="14300"/>
    <cellStyle name="Normal 3 6 2 3 2" xfId="14301"/>
    <cellStyle name="Normal 3 6 2 4" xfId="14302"/>
    <cellStyle name="Normal 3 6 3" xfId="14303"/>
    <cellStyle name="Normal 3 6 3 2" xfId="14304"/>
    <cellStyle name="Normal 3 6 4" xfId="14305"/>
    <cellStyle name="Normal 3 6 4 2" xfId="14306"/>
    <cellStyle name="Normal 3 6 5" xfId="14307"/>
    <cellStyle name="Normal 3 7" xfId="12945"/>
    <cellStyle name="Normal 3 7 2" xfId="14308"/>
    <cellStyle name="Normal 3 7 2 2" xfId="14309"/>
    <cellStyle name="Normal 3 7 2 2 2" xfId="14310"/>
    <cellStyle name="Normal 3 7 2 3" xfId="14311"/>
    <cellStyle name="Normal 3 7 2 3 2" xfId="14312"/>
    <cellStyle name="Normal 3 7 2 4" xfId="14313"/>
    <cellStyle name="Normal 3 7 3" xfId="14314"/>
    <cellStyle name="Normal 3 7 3 2" xfId="14315"/>
    <cellStyle name="Normal 3 7 4" xfId="14316"/>
    <cellStyle name="Normal 3 7 4 2" xfId="14317"/>
    <cellStyle name="Normal 3 7 5" xfId="14318"/>
    <cellStyle name="Normal 3 8" xfId="12978"/>
    <cellStyle name="Normal 3 9" xfId="13012"/>
    <cellStyle name="Normal 34" xfId="14319"/>
    <cellStyle name="Normal 34 2" xfId="14320"/>
    <cellStyle name="Normal 34 3" xfId="14321"/>
    <cellStyle name="Normal 4" xfId="5558"/>
    <cellStyle name="Normal 4 10" xfId="14322"/>
    <cellStyle name="Normal 4 11" xfId="14323"/>
    <cellStyle name="Normal 4 12" xfId="14324"/>
    <cellStyle name="Normal 4 2" xfId="5559"/>
    <cellStyle name="Normal 4 2 2" xfId="14325"/>
    <cellStyle name="Normal 4 2 3" xfId="14326"/>
    <cellStyle name="Normal 4 3" xfId="5560"/>
    <cellStyle name="Normal 4 3 2" xfId="14327"/>
    <cellStyle name="Normal 4 3 3" xfId="14328"/>
    <cellStyle name="Normal 4 4" xfId="5561"/>
    <cellStyle name="Normal 4 4 2" xfId="14329"/>
    <cellStyle name="Normal 4 4 2 2" xfId="14330"/>
    <cellStyle name="Normal 4 4 3" xfId="14331"/>
    <cellStyle name="Normal 4 4 3 2" xfId="14332"/>
    <cellStyle name="Normal 4 4 4" xfId="14333"/>
    <cellStyle name="Normal 4 5" xfId="5562"/>
    <cellStyle name="Normal 4 5 2" xfId="14334"/>
    <cellStyle name="Normal 4 5 2 2" xfId="14335"/>
    <cellStyle name="Normal 4 5 3" xfId="14336"/>
    <cellStyle name="Normal 4 5 3 2" xfId="14337"/>
    <cellStyle name="Normal 4 5 4" xfId="14338"/>
    <cellStyle name="Normal 4 6" xfId="12947"/>
    <cellStyle name="Normal 4 6 2" xfId="14339"/>
    <cellStyle name="Normal 4 6 2 2" xfId="14340"/>
    <cellStyle name="Normal 4 6 2 3" xfId="14341"/>
    <cellStyle name="Normal 4 6 3" xfId="14342"/>
    <cellStyle name="Normal 4 6 3 2" xfId="14343"/>
    <cellStyle name="Normal 4 6 3 3" xfId="14344"/>
    <cellStyle name="Normal 4 6 4" xfId="14345"/>
    <cellStyle name="Normal 4 6 5" xfId="14346"/>
    <cellStyle name="Normal 4 7" xfId="12980"/>
    <cellStyle name="Normal 4 7 2" xfId="14347"/>
    <cellStyle name="Normal 4 7 2 2" xfId="14348"/>
    <cellStyle name="Normal 4 7 3" xfId="14349"/>
    <cellStyle name="Normal 4 7 3 2" xfId="14350"/>
    <cellStyle name="Normal 4 7 4" xfId="14351"/>
    <cellStyle name="Normal 4 8" xfId="13013"/>
    <cellStyle name="Normal 4 9" xfId="14352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353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354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355"/>
    <cellStyle name="Normal 6 2 3" xfId="5575"/>
    <cellStyle name="Normal 6 2 3 2" xfId="14356"/>
    <cellStyle name="Normal 6 2 4" xfId="14357"/>
    <cellStyle name="Normal 6 3" xfId="5576"/>
    <cellStyle name="Normal 6 3 2" xfId="5577"/>
    <cellStyle name="Normal 6 3 3" xfId="5578"/>
    <cellStyle name="Normal 6 4" xfId="5579"/>
    <cellStyle name="Normal 6 4 2" xfId="14358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359"/>
    <cellStyle name="Normal 7 3" xfId="5584"/>
    <cellStyle name="Normal 7 3 2" xfId="14360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361"/>
    <cellStyle name="Normal 8 3" xfId="12992"/>
    <cellStyle name="Normal 8 3 2" xfId="14362"/>
    <cellStyle name="Normal 8 4" xfId="14363"/>
    <cellStyle name="Normal 8 5" xfId="14364"/>
    <cellStyle name="Normal 9" xfId="5588"/>
    <cellStyle name="Normal 9 2" xfId="5589"/>
    <cellStyle name="Normal 9 2 2" xfId="14365"/>
    <cellStyle name="Normal 9 3" xfId="5590"/>
    <cellStyle name="Normal 9 3 2" xfId="14366"/>
    <cellStyle name="Normal 9 4" xfId="14367"/>
    <cellStyle name="Normal_#10-Headcount" xfId="5591"/>
    <cellStyle name="Normal_Book1_Phase in-out (01 09)" xfId="12934"/>
    <cellStyle name="Normal_SAS Feb'08" xfId="12935"/>
    <cellStyle name="Normal_Sheet1" xfId="15008"/>
    <cellStyle name="Normal_Sheet1_Sheet3" xfId="15010"/>
    <cellStyle name="Normal_Sheet2" xfId="15009"/>
    <cellStyle name="Normal_Sheet3" xfId="15012"/>
    <cellStyle name="Normal_Sheet4" xfId="15007"/>
    <cellStyle name="Normale_RESULTS" xfId="5592"/>
    <cellStyle name="Note" xfId="5593"/>
    <cellStyle name="Note 2" xfId="5594"/>
    <cellStyle name="Note 2 2" xfId="5595"/>
    <cellStyle name="Note 2 2 2" xfId="14368"/>
    <cellStyle name="Note 2 2 2 2" xfId="14369"/>
    <cellStyle name="Note 2 2 2 2 2" xfId="14370"/>
    <cellStyle name="Note 2 2 2 3" xfId="14371"/>
    <cellStyle name="Note 2 2 2 3 2" xfId="14372"/>
    <cellStyle name="Note 2 2 2 4" xfId="14373"/>
    <cellStyle name="Note 2 2 3" xfId="14374"/>
    <cellStyle name="Note 2 2 3 2" xfId="14375"/>
    <cellStyle name="Note 2 2 4" xfId="14376"/>
    <cellStyle name="Note 2 2 4 2" xfId="14377"/>
    <cellStyle name="Note 2 2 5" xfId="14378"/>
    <cellStyle name="Note 2 3" xfId="5596"/>
    <cellStyle name="Note 2 3 2" xfId="14379"/>
    <cellStyle name="Note 2 3 2 2" xfId="14380"/>
    <cellStyle name="Note 2 3 3" xfId="14381"/>
    <cellStyle name="Note 2 3 3 2" xfId="14382"/>
    <cellStyle name="Note 2 3 4" xfId="14383"/>
    <cellStyle name="Note 2 4" xfId="14384"/>
    <cellStyle name="Note 2 4 2" xfId="14385"/>
    <cellStyle name="Note 2 5" xfId="14386"/>
    <cellStyle name="Note 2 5 2" xfId="14387"/>
    <cellStyle name="Note 2 6" xfId="14388"/>
    <cellStyle name="Note 3" xfId="5597"/>
    <cellStyle name="Note 3 2" xfId="5598"/>
    <cellStyle name="Note 3 2 2" xfId="14389"/>
    <cellStyle name="Note 3 2 2 2" xfId="14390"/>
    <cellStyle name="Note 3 2 3" xfId="14391"/>
    <cellStyle name="Note 3 2 3 2" xfId="14392"/>
    <cellStyle name="Note 3 2 4" xfId="14393"/>
    <cellStyle name="Note 3 3" xfId="5599"/>
    <cellStyle name="Note 3 3 2" xfId="14394"/>
    <cellStyle name="Note 3 4" xfId="14395"/>
    <cellStyle name="Note 3 4 2" xfId="14396"/>
    <cellStyle name="Note 3 5" xfId="14397"/>
    <cellStyle name="Note 4" xfId="5600"/>
    <cellStyle name="Note 4 2" xfId="5601"/>
    <cellStyle name="Note 4 2 2" xfId="14398"/>
    <cellStyle name="Note 4 2 2 2" xfId="14399"/>
    <cellStyle name="Note 4 2 3" xfId="14400"/>
    <cellStyle name="Note 4 2 3 2" xfId="14401"/>
    <cellStyle name="Note 4 2 4" xfId="14402"/>
    <cellStyle name="Note 4 3" xfId="5602"/>
    <cellStyle name="Note 4 3 2" xfId="14403"/>
    <cellStyle name="Note 4 4" xfId="14404"/>
    <cellStyle name="Note 4 4 2" xfId="14405"/>
    <cellStyle name="Note 4 5" xfId="14406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07"/>
    <cellStyle name="Output 2 2 2 2" xfId="14408"/>
    <cellStyle name="Output 2 2 2 2 2" xfId="14409"/>
    <cellStyle name="Output 2 2 2 3" xfId="14410"/>
    <cellStyle name="Output 2 2 2 3 2" xfId="14411"/>
    <cellStyle name="Output 2 2 2 4" xfId="14412"/>
    <cellStyle name="Output 2 2 3" xfId="14413"/>
    <cellStyle name="Output 2 2 3 2" xfId="14414"/>
    <cellStyle name="Output 2 2 4" xfId="14415"/>
    <cellStyle name="Output 2 2 4 2" xfId="14416"/>
    <cellStyle name="Output 2 2 5" xfId="14417"/>
    <cellStyle name="Output 2 3" xfId="5613"/>
    <cellStyle name="Output 2 3 2" xfId="14418"/>
    <cellStyle name="Output 2 4" xfId="14419"/>
    <cellStyle name="Output 2 4 2" xfId="14420"/>
    <cellStyle name="Output 2 5" xfId="14421"/>
    <cellStyle name="Output 3" xfId="5614"/>
    <cellStyle name="Output 3 2" xfId="5615"/>
    <cellStyle name="Output 3 2 2" xfId="14422"/>
    <cellStyle name="Output 3 3" xfId="5616"/>
    <cellStyle name="Output 3 3 2" xfId="14423"/>
    <cellStyle name="Output 3 4" xfId="14424"/>
    <cellStyle name="Output 4" xfId="5617"/>
    <cellStyle name="Output 4 2" xfId="5618"/>
    <cellStyle name="Output 4 2 2" xfId="14425"/>
    <cellStyle name="Output 4 2 2 2" xfId="14426"/>
    <cellStyle name="Output 4 2 3" xfId="14427"/>
    <cellStyle name="Output 4 2 3 2" xfId="14428"/>
    <cellStyle name="Output 4 2 4" xfId="14429"/>
    <cellStyle name="Output 4 3" xfId="5619"/>
    <cellStyle name="Output 4 3 2" xfId="14430"/>
    <cellStyle name="Output 4 4" xfId="14431"/>
    <cellStyle name="Output 4 4 2" xfId="14432"/>
    <cellStyle name="Output 4 5" xfId="14433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434"/>
    <cellStyle name="Percent [2] 2 3" xfId="14435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36"/>
    <cellStyle name="S3" xfId="14437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38"/>
    <cellStyle name="Subtotal" xfId="5693"/>
    <cellStyle name="Subtotal 2" xfId="5694"/>
    <cellStyle name="SUZ" xfId="14439"/>
    <cellStyle name="Title" xfId="5695"/>
    <cellStyle name="Title 2" xfId="5696"/>
    <cellStyle name="Title 2 2" xfId="5697"/>
    <cellStyle name="Title 2 2 2" xfId="14440"/>
    <cellStyle name="Title 2 2 2 2" xfId="14441"/>
    <cellStyle name="Title 2 2 2 2 2" xfId="14442"/>
    <cellStyle name="Title 2 2 2 3" xfId="14443"/>
    <cellStyle name="Title 2 2 2 3 2" xfId="14444"/>
    <cellStyle name="Title 2 2 2 4" xfId="14445"/>
    <cellStyle name="Title 2 2 3" xfId="14446"/>
    <cellStyle name="Title 2 2 3 2" xfId="14447"/>
    <cellStyle name="Title 2 2 4" xfId="14448"/>
    <cellStyle name="Title 2 2 4 2" xfId="14449"/>
    <cellStyle name="Title 2 2 5" xfId="14450"/>
    <cellStyle name="Title 2 3" xfId="5698"/>
    <cellStyle name="Title 2 3 2" xfId="14451"/>
    <cellStyle name="Title 2 4" xfId="14452"/>
    <cellStyle name="Title 2 4 2" xfId="14453"/>
    <cellStyle name="Title 2 5" xfId="14454"/>
    <cellStyle name="Title 3" xfId="5699"/>
    <cellStyle name="Title 3 2" xfId="5700"/>
    <cellStyle name="Title 3 2 2" xfId="14455"/>
    <cellStyle name="Title 3 3" xfId="5701"/>
    <cellStyle name="Title 3 3 2" xfId="14456"/>
    <cellStyle name="Title 3 4" xfId="14457"/>
    <cellStyle name="Title 4" xfId="5702"/>
    <cellStyle name="Title 4 2" xfId="5703"/>
    <cellStyle name="Title 4 2 2" xfId="14458"/>
    <cellStyle name="Title 4 2 2 2" xfId="14459"/>
    <cellStyle name="Title 4 2 3" xfId="14460"/>
    <cellStyle name="Title 4 2 3 2" xfId="14461"/>
    <cellStyle name="Title 4 2 4" xfId="14462"/>
    <cellStyle name="Title 4 3" xfId="5704"/>
    <cellStyle name="Title 4 3 2" xfId="14463"/>
    <cellStyle name="Title 4 4" xfId="14464"/>
    <cellStyle name="Title 4 4 2" xfId="14465"/>
    <cellStyle name="Title 4 5" xfId="14466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467"/>
    <cellStyle name="Total 2 2 2 2" xfId="14468"/>
    <cellStyle name="Total 2 2 2 2 2" xfId="14469"/>
    <cellStyle name="Total 2 2 2 3" xfId="14470"/>
    <cellStyle name="Total 2 2 2 3 2" xfId="14471"/>
    <cellStyle name="Total 2 2 2 4" xfId="14472"/>
    <cellStyle name="Total 2 2 3" xfId="14473"/>
    <cellStyle name="Total 2 2 3 2" xfId="14474"/>
    <cellStyle name="Total 2 2 4" xfId="14475"/>
    <cellStyle name="Total 2 2 4 2" xfId="14476"/>
    <cellStyle name="Total 2 2 5" xfId="14477"/>
    <cellStyle name="Total 2 3" xfId="5714"/>
    <cellStyle name="Total 2 3 2" xfId="14478"/>
    <cellStyle name="Total 2 4" xfId="14479"/>
    <cellStyle name="Total 2 4 2" xfId="14480"/>
    <cellStyle name="Total 2 5" xfId="14481"/>
    <cellStyle name="Total 2 5 2" xfId="14482"/>
    <cellStyle name="Total 3" xfId="5715"/>
    <cellStyle name="Total 3 2" xfId="5716"/>
    <cellStyle name="Total 3 2 2" xfId="14483"/>
    <cellStyle name="Total 3 2 3" xfId="14484"/>
    <cellStyle name="Total 3 3" xfId="5717"/>
    <cellStyle name="Total 3 3 2" xfId="14485"/>
    <cellStyle name="Total 3 4" xfId="14486"/>
    <cellStyle name="Total 3 4 2" xfId="14487"/>
    <cellStyle name="Total 3 5" xfId="14488"/>
    <cellStyle name="Total 4" xfId="5718"/>
    <cellStyle name="Total 4 2" xfId="5719"/>
    <cellStyle name="Total 4 2 2" xfId="14489"/>
    <cellStyle name="Total 4 2 2 2" xfId="14490"/>
    <cellStyle name="Total 4 2 3" xfId="14491"/>
    <cellStyle name="Total 4 2 3 2" xfId="14492"/>
    <cellStyle name="Total 4 2 4" xfId="14493"/>
    <cellStyle name="Total 4 3" xfId="5720"/>
    <cellStyle name="Total 4 3 2" xfId="14494"/>
    <cellStyle name="Total 4 4" xfId="14495"/>
    <cellStyle name="Total 4 4 2" xfId="14496"/>
    <cellStyle name="Total 4 5" xfId="14497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498"/>
    <cellStyle name="Warning Text 2 2 2 2" xfId="14499"/>
    <cellStyle name="Warning Text 2 2 2 2 2" xfId="14500"/>
    <cellStyle name="Warning Text 2 2 2 3" xfId="14501"/>
    <cellStyle name="Warning Text 2 2 2 3 2" xfId="14502"/>
    <cellStyle name="Warning Text 2 2 2 4" xfId="14503"/>
    <cellStyle name="Warning Text 2 2 3" xfId="14504"/>
    <cellStyle name="Warning Text 2 2 3 2" xfId="14505"/>
    <cellStyle name="Warning Text 2 2 4" xfId="14506"/>
    <cellStyle name="Warning Text 2 2 4 2" xfId="14507"/>
    <cellStyle name="Warning Text 2 2 5" xfId="14508"/>
    <cellStyle name="Warning Text 2 3" xfId="5742"/>
    <cellStyle name="Warning Text 2 3 2" xfId="14509"/>
    <cellStyle name="Warning Text 2 4" xfId="14510"/>
    <cellStyle name="Warning Text 2 4 2" xfId="14511"/>
    <cellStyle name="Warning Text 2 5" xfId="14512"/>
    <cellStyle name="Warning Text 3" xfId="5743"/>
    <cellStyle name="Warning Text 3 2" xfId="5744"/>
    <cellStyle name="Warning Text 3 2 2" xfId="14513"/>
    <cellStyle name="Warning Text 3 3" xfId="5745"/>
    <cellStyle name="Warning Text 3 3 2" xfId="14514"/>
    <cellStyle name="Warning Text 3 4" xfId="14515"/>
    <cellStyle name="Warning Text 4" xfId="5746"/>
    <cellStyle name="Warning Text 4 2" xfId="5747"/>
    <cellStyle name="Warning Text 4 2 2" xfId="14516"/>
    <cellStyle name="Warning Text 4 2 2 2" xfId="14517"/>
    <cellStyle name="Warning Text 4 2 3" xfId="14518"/>
    <cellStyle name="Warning Text 4 2 3 2" xfId="14519"/>
    <cellStyle name="Warning Text 4 2 4" xfId="14520"/>
    <cellStyle name="Warning Text 4 3" xfId="5748"/>
    <cellStyle name="Warning Text 4 3 2" xfId="14521"/>
    <cellStyle name="Warning Text 4 4" xfId="14522"/>
    <cellStyle name="Warning Text 4 4 2" xfId="14523"/>
    <cellStyle name="Warning Text 4 5" xfId="14524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備註 7" xfId="13094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5"/>
    <cellStyle name="标题 1 5" xfId="14525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6"/>
    <cellStyle name="标题 2 5" xfId="14526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7"/>
    <cellStyle name="标题 3 3 2" xfId="14527"/>
    <cellStyle name="标题 3 4" xfId="13098"/>
    <cellStyle name="标题 3 5" xfId="14528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9"/>
    <cellStyle name="标题 4 3 2" xfId="14529"/>
    <cellStyle name="标题 4 4" xfId="13100"/>
    <cellStyle name="标题 4 5" xfId="14530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01"/>
    <cellStyle name="标题 6 2" xfId="14531"/>
    <cellStyle name="标题 7" xfId="13102"/>
    <cellStyle name="标题 8" xfId="14532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3"/>
    <cellStyle name="差 3 2" xfId="14533"/>
    <cellStyle name="差 4" xfId="13104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5"/>
    <cellStyle name="差_BMX 1022" xfId="13106"/>
    <cellStyle name="差_BMX- CMA CGM" xfId="13107"/>
    <cellStyle name="差_Book2" xfId="13108"/>
    <cellStyle name="差_CAT joint venture" xfId="13109"/>
    <cellStyle name="差_CIX" xfId="13110"/>
    <cellStyle name="差_CIX2" xfId="13111"/>
    <cellStyle name="差_CIX2 &amp; CKI &amp; AGI" xfId="13112"/>
    <cellStyle name="差_CKA &amp; CAT 0429" xfId="13113"/>
    <cellStyle name="差_CVX" xfId="13114"/>
    <cellStyle name="差_FMX" xfId="13115"/>
    <cellStyle name="差_IA2" xfId="13116"/>
    <cellStyle name="差_IFX" xfId="13117"/>
    <cellStyle name="差_IHS 0302" xfId="13118"/>
    <cellStyle name="差_IHS-KMTC" xfId="13119"/>
    <cellStyle name="差_ISH 0427" xfId="13120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21"/>
    <cellStyle name="差_KHP 2-SINOKOR" xfId="13122"/>
    <cellStyle name="差_KHP2 0416" xfId="13123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4"/>
    <cellStyle name="差_NSC 1119" xfId="13125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6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7"/>
    <cellStyle name="差_VTS 0820" xfId="13128"/>
    <cellStyle name="差_WIN" xfId="13129"/>
    <cellStyle name="差_WIN-SEACON" xfId="13130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1"/>
    <cellStyle name="常规 10 2 2 5" xfId="15004"/>
    <cellStyle name="常规 10 2 3" xfId="6451"/>
    <cellStyle name="常规 10 2 3 2" xfId="13048"/>
    <cellStyle name="常规 10 2 4" xfId="6452"/>
    <cellStyle name="常规 10 2 4 2" xfId="15002"/>
    <cellStyle name="常规 10 2 5" xfId="6453"/>
    <cellStyle name="常规 10 2 6" xfId="13036"/>
    <cellStyle name="常规 10 2 7" xfId="13222"/>
    <cellStyle name="常规 10 2 8" xfId="14995"/>
    <cellStyle name="常规 10 2 9" xfId="14999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052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2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2"/>
    <cellStyle name="常规 13 2" xfId="6543"/>
    <cellStyle name="常规 13 2 2" xfId="14534"/>
    <cellStyle name="常规 13 3" xfId="6544"/>
    <cellStyle name="常规 13 3 2" xfId="14535"/>
    <cellStyle name="常规 13 4" xfId="6545"/>
    <cellStyle name="常规 13 5" xfId="6546"/>
    <cellStyle name="常规 131" xfId="13131"/>
    <cellStyle name="常规 132" xfId="13132"/>
    <cellStyle name="常规 133" xfId="13053"/>
    <cellStyle name="常规 134" xfId="13133"/>
    <cellStyle name="常规 14" xfId="13049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36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37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4"/>
    <cellStyle name="常规 17" xfId="14538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39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40"/>
    <cellStyle name="常规 2 10 2 3" xfId="6860"/>
    <cellStyle name="常规 2 10 2 3 2" xfId="14541"/>
    <cellStyle name="常规 2 10 2 4" xfId="14542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543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544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545"/>
    <cellStyle name="常规 2 2 2 2 2 2 2 2" xfId="14546"/>
    <cellStyle name="常规 2 2 2 2 2 2 3" xfId="14547"/>
    <cellStyle name="常规 2 2 2 2 2 3" xfId="7082"/>
    <cellStyle name="常规 2 2 2 2 2 3 2" xfId="14548"/>
    <cellStyle name="常规 2 2 2 2 2 4" xfId="14549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20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550"/>
    <cellStyle name="常规 2 2 3 2 2 3" xfId="7153"/>
    <cellStyle name="常规 2 2 3 2 2 3 2" xfId="14551"/>
    <cellStyle name="常规 2 2 3 2 2 4" xfId="14552"/>
    <cellStyle name="常规 2 2 3 2 3" xfId="7154"/>
    <cellStyle name="常规 2 2 3 2 3 2" xfId="14553"/>
    <cellStyle name="常规 2 2 3 2 4" xfId="7155"/>
    <cellStyle name="常规 2 2 3 2 4 2" xfId="14554"/>
    <cellStyle name="常规 2 2 3 2 5" xfId="145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18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556"/>
    <cellStyle name="常规 2 5 2 3" xfId="8407"/>
    <cellStyle name="常规 2 5 2 3 2" xfId="14557"/>
    <cellStyle name="常规 2 5 2 4" xfId="14558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5"/>
    <cellStyle name="常规 2 7" xfId="8670"/>
    <cellStyle name="常规 2 7 2" xfId="8671"/>
    <cellStyle name="常规 2 7 2 2" xfId="8672"/>
    <cellStyle name="常规 2 7 2 2 2" xfId="14559"/>
    <cellStyle name="常规 2 7 2 3" xfId="8673"/>
    <cellStyle name="常规 2 7 2 3 2" xfId="14560"/>
    <cellStyle name="常规 2 7 2 4" xfId="14561"/>
    <cellStyle name="常规 2 7 3" xfId="8674"/>
    <cellStyle name="常规 2 7 3 2" xfId="14562"/>
    <cellStyle name="常规 2 7 4" xfId="8675"/>
    <cellStyle name="常规 2 7 4 2" xfId="14563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564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565"/>
    <cellStyle name="常规 2 9 2 3" xfId="8690"/>
    <cellStyle name="常规 2 9 2 3 2" xfId="14566"/>
    <cellStyle name="常规 2 9 2 4" xfId="14567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568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569"/>
    <cellStyle name="常规 21 10 2" xfId="14570"/>
    <cellStyle name="常规 21 11" xfId="14571"/>
    <cellStyle name="常规 21 11 2" xfId="14572"/>
    <cellStyle name="常规 21 12" xfId="14573"/>
    <cellStyle name="常规 21 2" xfId="8750"/>
    <cellStyle name="常规 21 2 2" xfId="8751"/>
    <cellStyle name="常规 21 2 2 2" xfId="8752"/>
    <cellStyle name="常规 21 2 2 2 2" xfId="8753"/>
    <cellStyle name="常规 21 2 2 2 2 2" xfId="14574"/>
    <cellStyle name="常规 21 2 2 2 2 3" xfId="13028"/>
    <cellStyle name="常规 21 2 2 2 3" xfId="8754"/>
    <cellStyle name="常规 21 2 2 2 3 2" xfId="14575"/>
    <cellStyle name="常规 21 2 2 2 4" xfId="14576"/>
    <cellStyle name="常规 21 2 2 3" xfId="8755"/>
    <cellStyle name="常规 21 2 2 3 2" xfId="14577"/>
    <cellStyle name="常规 21 2 2 4" xfId="8756"/>
    <cellStyle name="常规 21 2 2 4 2" xfId="14578"/>
    <cellStyle name="常规 21 2 2 5" xfId="14579"/>
    <cellStyle name="常规 21 2 3" xfId="8757"/>
    <cellStyle name="常规 21 2 3 2" xfId="8758"/>
    <cellStyle name="常规 21 2 3 2 2" xfId="14580"/>
    <cellStyle name="常规 21 2 3 3" xfId="8759"/>
    <cellStyle name="常规 21 2 3 3 2" xfId="14581"/>
    <cellStyle name="常规 21 2 3 4" xfId="14582"/>
    <cellStyle name="常规 21 2 4" xfId="8760"/>
    <cellStyle name="常规 21 2 4 2" xfId="8761"/>
    <cellStyle name="常规 21 2 4 2 2" xfId="14583"/>
    <cellStyle name="常规 21 2 4 3" xfId="8762"/>
    <cellStyle name="常规 21 2 4 3 2" xfId="14584"/>
    <cellStyle name="常规 21 2 4 4" xfId="14585"/>
    <cellStyle name="常规 21 2 5" xfId="8763"/>
    <cellStyle name="常规 21 2 5 2" xfId="14586"/>
    <cellStyle name="常规 21 2 6" xfId="8764"/>
    <cellStyle name="常规 21 2 6 2" xfId="14587"/>
    <cellStyle name="常规 21 2 7" xfId="14588"/>
    <cellStyle name="常规 21 3" xfId="8765"/>
    <cellStyle name="常规 21 3 2" xfId="8766"/>
    <cellStyle name="常规 21 3 2 2" xfId="14589"/>
    <cellStyle name="常规 21 3 2 2 2" xfId="14590"/>
    <cellStyle name="常规 21 3 2 3" xfId="14591"/>
    <cellStyle name="常规 21 3 2 3 2" xfId="14592"/>
    <cellStyle name="常规 21 3 2 4" xfId="14593"/>
    <cellStyle name="常规 21 3 3" xfId="8767"/>
    <cellStyle name="常规 21 3 3 2" xfId="14594"/>
    <cellStyle name="常规 21 3 4" xfId="14595"/>
    <cellStyle name="常规 21 3 4 2" xfId="14596"/>
    <cellStyle name="常规 21 3 5" xfId="14597"/>
    <cellStyle name="常规 21 4" xfId="8768"/>
    <cellStyle name="常规 21 4 2" xfId="8769"/>
    <cellStyle name="常规 21 4 2 2" xfId="14598"/>
    <cellStyle name="常规 21 4 2 2 2" xfId="14599"/>
    <cellStyle name="常规 21 4 2 3" xfId="14600"/>
    <cellStyle name="常规 21 4 2 3 2" xfId="14601"/>
    <cellStyle name="常规 21 4 2 4" xfId="14602"/>
    <cellStyle name="常规 21 4 3" xfId="8770"/>
    <cellStyle name="常规 21 4 3 2" xfId="14603"/>
    <cellStyle name="常规 21 4 4" xfId="14604"/>
    <cellStyle name="常规 21 4 4 2" xfId="14605"/>
    <cellStyle name="常规 21 4 5" xfId="14606"/>
    <cellStyle name="常规 21 5" xfId="8771"/>
    <cellStyle name="常规 21 5 2" xfId="8772"/>
    <cellStyle name="常规 21 5 2 2" xfId="14607"/>
    <cellStyle name="常规 21 5 2 2 2" xfId="14608"/>
    <cellStyle name="常规 21 5 2 3" xfId="14609"/>
    <cellStyle name="常规 21 5 2 3 2" xfId="14610"/>
    <cellStyle name="常规 21 5 2 4" xfId="14611"/>
    <cellStyle name="常规 21 5 3" xfId="8773"/>
    <cellStyle name="常规 21 5 3 2" xfId="14612"/>
    <cellStyle name="常规 21 5 4" xfId="14613"/>
    <cellStyle name="常规 21 5 4 2" xfId="14614"/>
    <cellStyle name="常规 21 5 5" xfId="14615"/>
    <cellStyle name="常规 21 6" xfId="8774"/>
    <cellStyle name="常规 21 6 2" xfId="8775"/>
    <cellStyle name="常规 21 6 2 2" xfId="14616"/>
    <cellStyle name="常规 21 6 2 2 2" xfId="14617"/>
    <cellStyle name="常规 21 6 2 3" xfId="14618"/>
    <cellStyle name="常规 21 6 2 3 2" xfId="14619"/>
    <cellStyle name="常规 21 6 2 4" xfId="14620"/>
    <cellStyle name="常规 21 6 3" xfId="8776"/>
    <cellStyle name="常规 21 6 3 2" xfId="14621"/>
    <cellStyle name="常规 21 6 4" xfId="14622"/>
    <cellStyle name="常规 21 6 4 2" xfId="14623"/>
    <cellStyle name="常规 21 6 5" xfId="14624"/>
    <cellStyle name="常规 21 7" xfId="8777"/>
    <cellStyle name="常规 21 7 2" xfId="14625"/>
    <cellStyle name="常规 21 7 2 2" xfId="14626"/>
    <cellStyle name="常规 21 7 2 2 2" xfId="14627"/>
    <cellStyle name="常规 21 7 2 3" xfId="14628"/>
    <cellStyle name="常规 21 7 2 3 2" xfId="14629"/>
    <cellStyle name="常规 21 7 2 4" xfId="14630"/>
    <cellStyle name="常规 21 7 3" xfId="14631"/>
    <cellStyle name="常规 21 7 3 2" xfId="14632"/>
    <cellStyle name="常规 21 7 4" xfId="14633"/>
    <cellStyle name="常规 21 7 4 2" xfId="14634"/>
    <cellStyle name="常规 21 7 5" xfId="14635"/>
    <cellStyle name="常规 21 8" xfId="8778"/>
    <cellStyle name="常规 21 8 2" xfId="14636"/>
    <cellStyle name="常规 21 8 2 2" xfId="14637"/>
    <cellStyle name="常规 21 8 3" xfId="14638"/>
    <cellStyle name="常规 21 8 3 2" xfId="14639"/>
    <cellStyle name="常规 21 8 4" xfId="14640"/>
    <cellStyle name="常规 21 9" xfId="14641"/>
    <cellStyle name="常规 21 9 2" xfId="14642"/>
    <cellStyle name="常规 21 9 2 2" xfId="14643"/>
    <cellStyle name="常规 21 9 3" xfId="14644"/>
    <cellStyle name="常规 21 9 3 2" xfId="14645"/>
    <cellStyle name="常规 21 9 4" xfId="14646"/>
    <cellStyle name="常规 22" xfId="14647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991"/>
    <cellStyle name="常规 23 2" xfId="8788"/>
    <cellStyle name="常规 23 3" xfId="8789"/>
    <cellStyle name="常规 23 4" xfId="8790"/>
    <cellStyle name="常规 23 5" xfId="8791"/>
    <cellStyle name="常规 24" xfId="15001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648"/>
    <cellStyle name="常规 3 2 2 2 3" xfId="9079"/>
    <cellStyle name="常规 3 2 2 2 3 2" xfId="14649"/>
    <cellStyle name="常规 3 2 2 2 4" xfId="9080"/>
    <cellStyle name="常规 3 2 2 2 5" xfId="9081"/>
    <cellStyle name="常规 3 2 2 3" xfId="9082"/>
    <cellStyle name="常规 3 2 2 3 2" xfId="14650"/>
    <cellStyle name="常规 3 2 2 4" xfId="9083"/>
    <cellStyle name="常规 3 2 2 4 2" xfId="14651"/>
    <cellStyle name="常规 3 2 2 5" xfId="14652"/>
    <cellStyle name="常规 3 2 3" xfId="9084"/>
    <cellStyle name="常规 3 2 3 2" xfId="9085"/>
    <cellStyle name="常规 3 2 3 2 2" xfId="14653"/>
    <cellStyle name="常规 3 2 3 3" xfId="9086"/>
    <cellStyle name="常规 3 2 3 3 2" xfId="14654"/>
    <cellStyle name="常规 3 2 3 4" xfId="14655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656"/>
    <cellStyle name="常规 3 3 2 3" xfId="9141"/>
    <cellStyle name="常规 3 3 2 3 2" xfId="14657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658"/>
    <cellStyle name="常规 3 4 2 3" xfId="9213"/>
    <cellStyle name="常规 3 4 2 3 2" xfId="14659"/>
    <cellStyle name="常规 3 4 2 4" xfId="14660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9" xfId="13038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661"/>
    <cellStyle name="常规 3 5 2 3" xfId="9249"/>
    <cellStyle name="常规 3 5 2 3 2" xfId="14662"/>
    <cellStyle name="常规 3 5 2 4" xfId="14663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664"/>
    <cellStyle name="常规 3 6 2 3" xfId="9276"/>
    <cellStyle name="常规 3 6 2 3 2" xfId="14665"/>
    <cellStyle name="常规 3 6 2 4" xfId="1466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667"/>
    <cellStyle name="常规 3 7 2 3" xfId="9303"/>
    <cellStyle name="常规 3 7 2 3 2" xfId="14668"/>
    <cellStyle name="常规 3 7 2 4" xfId="14669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670"/>
    <cellStyle name="常规 3 9 2 2 2 2" xfId="14671"/>
    <cellStyle name="常规 3 9 2 2 3" xfId="14672"/>
    <cellStyle name="常规 3 9 2 2 3 2" xfId="14673"/>
    <cellStyle name="常规 3 9 2 2 4" xfId="14674"/>
    <cellStyle name="常规 3 9 2 3" xfId="9357"/>
    <cellStyle name="常规 3 9 2 3 2" xfId="14675"/>
    <cellStyle name="常规 3 9 2 4" xfId="14676"/>
    <cellStyle name="常规 3 9 2 4 2" xfId="14677"/>
    <cellStyle name="常规 3 9 2 5" xfId="14678"/>
    <cellStyle name="常规 3 9 3" xfId="9358"/>
    <cellStyle name="常规 3 9 3 2" xfId="9359"/>
    <cellStyle name="常规 3 9 3 2 2" xfId="14679"/>
    <cellStyle name="常规 3 9 3 3" xfId="9360"/>
    <cellStyle name="常规 3 9 3 3 2" xfId="14680"/>
    <cellStyle name="常规 3 9 3 4" xfId="14681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19"/>
    <cellStyle name="常规 4 19" xfId="15005"/>
    <cellStyle name="常规 4 2" xfId="9399"/>
    <cellStyle name="常规 4 2 2" xfId="9400"/>
    <cellStyle name="常规 4 2 2 2" xfId="13043"/>
    <cellStyle name="常规 4 2 2 2 2" xfId="14682"/>
    <cellStyle name="常规 4 2 2 2 2 2" xfId="14683"/>
    <cellStyle name="常规 4 2 2 2 3" xfId="14684"/>
    <cellStyle name="常规 4 2 2 3" xfId="14685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4"/>
    <cellStyle name="常规 49" xfId="13045"/>
    <cellStyle name="常规 49 2" xfId="13135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686"/>
    <cellStyle name="常规 5 3 2 3" xfId="9724"/>
    <cellStyle name="常规 5 3 2 3 2" xfId="14687"/>
    <cellStyle name="常规 5 3 2 4" xfId="14688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6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689"/>
    <cellStyle name="常规 7 2 2 2 2 2" xfId="14690"/>
    <cellStyle name="常规 7 2 2 2 3" xfId="14691"/>
    <cellStyle name="常规 7 2 2 3" xfId="10827"/>
    <cellStyle name="常规 7 2 2 3 2" xfId="14692"/>
    <cellStyle name="常规 7 2 2 4" xfId="14693"/>
    <cellStyle name="常规 7 2 2 4 2" xfId="14694"/>
    <cellStyle name="常规 7 2 2 5" xfId="14695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FAL201301_CMA CGM SHIPPING SCHEDULE IN APRIL 2013 2 3" xfId="15011"/>
    <cellStyle name="常规_Sheet1" xfId="12932"/>
    <cellStyle name="常规_Sheet1 2" xfId="13035"/>
    <cellStyle name="常规_Sheet1 2 2" xfId="13056"/>
    <cellStyle name="常规_Sheet1 3" xfId="13054"/>
    <cellStyle name="常规_Sheet1 4" xfId="13221"/>
    <cellStyle name="常规_Sheet1 5" xfId="14994"/>
    <cellStyle name="常规_Sheet1 5 2" xfId="15006"/>
    <cellStyle name="常规_Sheet1_1" xfId="12933"/>
    <cellStyle name="常规_Sheet1_1 2" xfId="13033"/>
    <cellStyle name="常规_Sheet1_1 3" xfId="13047"/>
    <cellStyle name="常规_Sheet1_1 4" xfId="14992"/>
    <cellStyle name="常规_Sheet1_1 5" xfId="15000"/>
    <cellStyle name="常规_Sheet1_16" xfId="12936"/>
    <cellStyle name="常规_Sheet1_2" xfId="13223"/>
    <cellStyle name="常规_Sheet1_35" xfId="12937"/>
    <cellStyle name="常规_Sheet1_44" xfId="12938"/>
    <cellStyle name="常规_Sheet1_47" xfId="12939"/>
    <cellStyle name="常规_Sheet1_50" xfId="12940"/>
    <cellStyle name="常规_Sheet1_73" xfId="13037"/>
    <cellStyle name="常规_Sheet1_73 2" xfId="14996"/>
    <cellStyle name="常规_上海口岸船期表_57" xfId="13034"/>
    <cellStyle name="常规_上海口岸船期表_63" xfId="13039"/>
    <cellStyle name="常规_上海口岸船期表_63 2" xfId="14997"/>
    <cellStyle name="常规_上海口岸船期表_64" xfId="13041"/>
    <cellStyle name="常规_上海口岸船期表_64 2" xfId="14993"/>
    <cellStyle name="常规_深圳口岸" xfId="13050"/>
    <cellStyle name="常规_万达运通2012年8月份拼箱船期表" xfId="14990"/>
    <cellStyle name="常规_万达运通2012年8月份拼箱船期表 2" xfId="15003"/>
    <cellStyle name="超連結 2" xfId="11629"/>
    <cellStyle name="超連結 2 2" xfId="11630"/>
    <cellStyle name="超連結 2 3" xfId="11631"/>
    <cellStyle name="超連結 6" xfId="14696"/>
    <cellStyle name="超連結 6 2" xfId="14697"/>
    <cellStyle name="超連結 6 2 2" xfId="14698"/>
    <cellStyle name="超連結 6 2 3" xfId="14699"/>
    <cellStyle name="超連結 6 3" xfId="14700"/>
    <cellStyle name="超連結 6 4" xfId="14701"/>
    <cellStyle name="超链接 2" xfId="13040"/>
    <cellStyle name="超链接 2 2" xfId="14702"/>
    <cellStyle name="超链接 2 3" xfId="14703"/>
    <cellStyle name="超链接 3" xfId="14704"/>
    <cellStyle name="超链接 3 2" xfId="14705"/>
    <cellStyle name="超链接 3 2 2" xfId="14706"/>
    <cellStyle name="超链接 3 2 2 2" xfId="14707"/>
    <cellStyle name="超链接 3 2 2 2 2" xfId="14708"/>
    <cellStyle name="超链接 3 2 2 3" xfId="14709"/>
    <cellStyle name="超链接 3 2 2 3 2" xfId="14710"/>
    <cellStyle name="超链接 3 2 2 4" xfId="14711"/>
    <cellStyle name="超链接 3 2 3" xfId="14712"/>
    <cellStyle name="超链接 3 2 3 2" xfId="14713"/>
    <cellStyle name="超链接 3 2 4" xfId="14714"/>
    <cellStyle name="超链接 3 2 4 2" xfId="14715"/>
    <cellStyle name="超链接 3 2 5" xfId="14716"/>
    <cellStyle name="超链接 3 3" xfId="14717"/>
    <cellStyle name="超链接 3 3 2" xfId="14718"/>
    <cellStyle name="超链接 3 3 2 2" xfId="14719"/>
    <cellStyle name="超链接 3 3 2 2 2" xfId="14720"/>
    <cellStyle name="超链接 3 3 2 3" xfId="14721"/>
    <cellStyle name="超链接 3 3 2 3 2" xfId="14722"/>
    <cellStyle name="超链接 3 3 2 4" xfId="14723"/>
    <cellStyle name="超链接 3 3 3" xfId="14724"/>
    <cellStyle name="超链接 3 3 3 2" xfId="14725"/>
    <cellStyle name="超链接 3 3 4" xfId="14726"/>
    <cellStyle name="超链接 3 3 4 2" xfId="14727"/>
    <cellStyle name="超链接 3 3 5" xfId="14728"/>
    <cellStyle name="超链接 3 4" xfId="14729"/>
    <cellStyle name="超链接 3 4 2" xfId="14730"/>
    <cellStyle name="超链接 3 4 2 2" xfId="14731"/>
    <cellStyle name="超链接 3 4 3" xfId="14732"/>
    <cellStyle name="超链接 3 4 3 2" xfId="14733"/>
    <cellStyle name="超链接 3 4 4" xfId="14734"/>
    <cellStyle name="超链接 3 5" xfId="14735"/>
    <cellStyle name="超链接 3 5 2" xfId="14736"/>
    <cellStyle name="超链接 3 6" xfId="14737"/>
    <cellStyle name="超链接 3 6 2" xfId="14738"/>
    <cellStyle name="超链接 3 7" xfId="14739"/>
    <cellStyle name="超链接 4" xfId="14740"/>
    <cellStyle name="超链接 4 2" xfId="14741"/>
    <cellStyle name="超链接 4 2 2" xfId="14742"/>
    <cellStyle name="超链接 4 2 2 2" xfId="14743"/>
    <cellStyle name="超链接 4 2 3" xfId="14744"/>
    <cellStyle name="超链接 4 2 3 2" xfId="14745"/>
    <cellStyle name="超链接 4 2 4" xfId="14746"/>
    <cellStyle name="超链接 4 3" xfId="14747"/>
    <cellStyle name="超链接 4 3 2" xfId="14748"/>
    <cellStyle name="超链接 4 4" xfId="14749"/>
    <cellStyle name="超链接 4 4 2" xfId="14750"/>
    <cellStyle name="超链接 4 5" xfId="14751"/>
    <cellStyle name="超链接 5" xfId="14752"/>
    <cellStyle name="超链接 5 2" xfId="11632"/>
    <cellStyle name="超链接 5 3" xfId="11633"/>
    <cellStyle name="超链接 5 4" xfId="11634"/>
    <cellStyle name="超链接 5 5" xfId="11635"/>
    <cellStyle name="超链接 6" xfId="14753"/>
    <cellStyle name="超链接 6 2" xfId="14754"/>
    <cellStyle name="超链接 7" xfId="1475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6"/>
    <cellStyle name="好 3 2" xfId="14756"/>
    <cellStyle name="好 4" xfId="13137"/>
    <cellStyle name="好_1004 MAL II線" xfId="11736"/>
    <cellStyle name="好_1004 MAL II線 2" xfId="11737"/>
    <cellStyle name="好_1004 MAL II線 3" xfId="11738"/>
    <cellStyle name="好_2015 TSL VSL'S +JOIN VENTURE LONGTERM SCHEDULE-5codes 0126" xfId="131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9"/>
    <cellStyle name="好_BMX- CMA CGM" xfId="13140"/>
    <cellStyle name="好_Book2" xfId="13141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2"/>
    <cellStyle name="好_CC1 4000teu 201108" xfId="11769"/>
    <cellStyle name="好_CC1 4000teu 201108 2" xfId="11770"/>
    <cellStyle name="好_CC1 4000teu 201108 3" xfId="11771"/>
    <cellStyle name="好_CIX" xfId="13143"/>
    <cellStyle name="好_CIX2" xfId="13144"/>
    <cellStyle name="好_CIX2 &amp; CKI &amp; AGI" xfId="13145"/>
    <cellStyle name="好_CKA &amp; CAT 0429" xfId="13146"/>
    <cellStyle name="好_CVX" xfId="13147"/>
    <cellStyle name="好_Elsa_ 201202" xfId="11772"/>
    <cellStyle name="好_Elsa_ 201202 2" xfId="11773"/>
    <cellStyle name="好_Elsa_ 201202 3" xfId="11774"/>
    <cellStyle name="好_FMX" xfId="13148"/>
    <cellStyle name="好_forecast" xfId="11775"/>
    <cellStyle name="好_forecast 2" xfId="11776"/>
    <cellStyle name="好_forecast 3" xfId="11777"/>
    <cellStyle name="好_IA2" xfId="13149"/>
    <cellStyle name="好_IFX" xfId="13150"/>
    <cellStyle name="好_IHS 0302" xfId="13151"/>
    <cellStyle name="好_IHS-KMTC" xfId="13152"/>
    <cellStyle name="好_ISH 0427" xfId="13153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4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5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6"/>
    <cellStyle name="好_NSC 1119" xfId="13157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8"/>
    <cellStyle name="好_VTS 0820" xfId="13159"/>
    <cellStyle name="好_Weekly CB ver3" xfId="11904"/>
    <cellStyle name="好_Weekly CB ver3 2" xfId="11905"/>
    <cellStyle name="好_Weekly CB ver3 3" xfId="11906"/>
    <cellStyle name="好_WIN" xfId="13160"/>
    <cellStyle name="好_WIN-SEACON" xfId="13161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合計 6" xfId="13162"/>
    <cellStyle name="合計 7" xfId="13163"/>
    <cellStyle name="桁区切り [0.00]_JPN BKG STATUS (JUL) " xfId="11931"/>
    <cellStyle name="桁区切り_JPN BKG STATUS (JUL) " xfId="11932"/>
    <cellStyle name="壞" xfId="13164"/>
    <cellStyle name="壞 2" xfId="14757"/>
    <cellStyle name="壞 2 2" xfId="14758"/>
    <cellStyle name="壞 2 3" xfId="14759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5"/>
    <cellStyle name="货币 2" xfId="14760"/>
    <cellStyle name="货币 2 2" xfId="11976"/>
    <cellStyle name="货币 2 2 2" xfId="11977"/>
    <cellStyle name="货币 2 2 3" xfId="14761"/>
    <cellStyle name="货币 2 3" xfId="14762"/>
    <cellStyle name="货币 2 4" xfId="14763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6"/>
    <cellStyle name="计算 3 2" xfId="14764"/>
    <cellStyle name="计算 4" xfId="13167"/>
    <cellStyle name="計算" xfId="11996"/>
    <cellStyle name="計算 2" xfId="11997"/>
    <cellStyle name="計算 3" xfId="11998"/>
    <cellStyle name="計算方式" xfId="13168"/>
    <cellStyle name="計算方式 2" xfId="13169"/>
    <cellStyle name="計算方式 2 2" xfId="14765"/>
    <cellStyle name="計算方式 2 3" xfId="14766"/>
    <cellStyle name="計算方式 3" xfId="13170"/>
    <cellStyle name="計算方式 4" xfId="13171"/>
    <cellStyle name="計算方式 5" xfId="13172"/>
    <cellStyle name="計算方式 6" xfId="13173"/>
    <cellStyle name="計算方式 7" xfId="13174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75"/>
    <cellStyle name="检查单元格 3 2" xfId="14767"/>
    <cellStyle name="检查单元格 4" xfId="13176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7"/>
    <cellStyle name="解释性文本 3 2" xfId="14768"/>
    <cellStyle name="解释性文本 4" xfId="13178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9"/>
    <cellStyle name="警告文本 3 2" xfId="14769"/>
    <cellStyle name="警告文本 4" xfId="13180"/>
    <cellStyle name="警告文字" xfId="13181"/>
    <cellStyle name="警告文字 2" xfId="14770"/>
    <cellStyle name="警告文字 2 2" xfId="14771"/>
    <cellStyle name="警告文字 2 3" xfId="14772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82"/>
    <cellStyle name="链接单元格 3 2" xfId="14773"/>
    <cellStyle name="链接单元格 4" xfId="13183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774"/>
    <cellStyle name="千位分隔[0] 2 10 2" xfId="14775"/>
    <cellStyle name="千位分隔[0] 2 11" xfId="14776"/>
    <cellStyle name="千位分隔[0] 2 2" xfId="12157"/>
    <cellStyle name="千位分隔[0] 2 2 2" xfId="14777"/>
    <cellStyle name="千位分隔[0] 2 2 2 2" xfId="14778"/>
    <cellStyle name="千位分隔[0] 2 2 2 2 2" xfId="14779"/>
    <cellStyle name="千位分隔[0] 2 2 2 2 2 2" xfId="14780"/>
    <cellStyle name="千位分隔[0] 2 2 2 2 3" xfId="14781"/>
    <cellStyle name="千位分隔[0] 2 2 2 2 3 2" xfId="14782"/>
    <cellStyle name="千位分隔[0] 2 2 2 2 4" xfId="14783"/>
    <cellStyle name="千位分隔[0] 2 2 2 2 4 2" xfId="14784"/>
    <cellStyle name="千位分隔[0] 2 2 2 2 5" xfId="14785"/>
    <cellStyle name="千位分隔[0] 2 2 2 3" xfId="14786"/>
    <cellStyle name="千位分隔[0] 2 2 2 3 2" xfId="14787"/>
    <cellStyle name="千位分隔[0] 2 2 2 4" xfId="14788"/>
    <cellStyle name="千位分隔[0] 2 2 2 4 2" xfId="14789"/>
    <cellStyle name="千位分隔[0] 2 2 2 5" xfId="14790"/>
    <cellStyle name="千位分隔[0] 2 2 2 5 2" xfId="14791"/>
    <cellStyle name="千位分隔[0] 2 2 2 6" xfId="14792"/>
    <cellStyle name="千位分隔[0] 2 2 3" xfId="14793"/>
    <cellStyle name="千位分隔[0] 2 2 3 2" xfId="14794"/>
    <cellStyle name="千位分隔[0] 2 2 3 2 2" xfId="14795"/>
    <cellStyle name="千位分隔[0] 2 2 3 3" xfId="14796"/>
    <cellStyle name="千位分隔[0] 2 2 3 3 2" xfId="14797"/>
    <cellStyle name="千位分隔[0] 2 2 3 4" xfId="14798"/>
    <cellStyle name="千位分隔[0] 2 2 3 4 2" xfId="14799"/>
    <cellStyle name="千位分隔[0] 2 2 3 5" xfId="14800"/>
    <cellStyle name="千位分隔[0] 2 2 4" xfId="14801"/>
    <cellStyle name="千位分隔[0] 2 2 4 2" xfId="14802"/>
    <cellStyle name="千位分隔[0] 2 2 5" xfId="14803"/>
    <cellStyle name="千位分隔[0] 2 2 5 2" xfId="14804"/>
    <cellStyle name="千位分隔[0] 2 2 6" xfId="14805"/>
    <cellStyle name="千位分隔[0] 2 2 6 2" xfId="14806"/>
    <cellStyle name="千位分隔[0] 2 2 7" xfId="14807"/>
    <cellStyle name="千位分隔[0] 2 3" xfId="12158"/>
    <cellStyle name="千位分隔[0] 2 3 2" xfId="14808"/>
    <cellStyle name="千位分隔[0] 2 3 2 2" xfId="14809"/>
    <cellStyle name="千位分隔[0] 2 3 2 2 2" xfId="14810"/>
    <cellStyle name="千位分隔[0] 2 3 2 3" xfId="14811"/>
    <cellStyle name="千位分隔[0] 2 3 2 3 2" xfId="14812"/>
    <cellStyle name="千位分隔[0] 2 3 2 4" xfId="14813"/>
    <cellStyle name="千位分隔[0] 2 3 2 4 2" xfId="14814"/>
    <cellStyle name="千位分隔[0] 2 3 2 5" xfId="14815"/>
    <cellStyle name="千位分隔[0] 2 3 3" xfId="14816"/>
    <cellStyle name="千位分隔[0] 2 3 3 2" xfId="14817"/>
    <cellStyle name="千位分隔[0] 2 3 4" xfId="14818"/>
    <cellStyle name="千位分隔[0] 2 3 4 2" xfId="14819"/>
    <cellStyle name="千位分隔[0] 2 3 5" xfId="14820"/>
    <cellStyle name="千位分隔[0] 2 3 5 2" xfId="14821"/>
    <cellStyle name="千位分隔[0] 2 3 6" xfId="14822"/>
    <cellStyle name="千位分隔[0] 2 4" xfId="12159"/>
    <cellStyle name="千位分隔[0] 2 4 2" xfId="14823"/>
    <cellStyle name="千位分隔[0] 2 4 2 2" xfId="14824"/>
    <cellStyle name="千位分隔[0] 2 4 2 2 2" xfId="14825"/>
    <cellStyle name="千位分隔[0] 2 4 2 3" xfId="14826"/>
    <cellStyle name="千位分隔[0] 2 4 2 3 2" xfId="14827"/>
    <cellStyle name="千位分隔[0] 2 4 2 4" xfId="14828"/>
    <cellStyle name="千位分隔[0] 2 4 2 4 2" xfId="14829"/>
    <cellStyle name="千位分隔[0] 2 4 2 5" xfId="14830"/>
    <cellStyle name="千位分隔[0] 2 4 3" xfId="14831"/>
    <cellStyle name="千位分隔[0] 2 4 3 2" xfId="14832"/>
    <cellStyle name="千位分隔[0] 2 4 4" xfId="14833"/>
    <cellStyle name="千位分隔[0] 2 4 4 2" xfId="14834"/>
    <cellStyle name="千位分隔[0] 2 4 5" xfId="14835"/>
    <cellStyle name="千位分隔[0] 2 4 5 2" xfId="14836"/>
    <cellStyle name="千位分隔[0] 2 4 6" xfId="14837"/>
    <cellStyle name="千位分隔[0] 2 5" xfId="12160"/>
    <cellStyle name="千位分隔[0] 2 5 2" xfId="14838"/>
    <cellStyle name="千位分隔[0] 2 5 2 2" xfId="14839"/>
    <cellStyle name="千位分隔[0] 2 5 2 2 2" xfId="14840"/>
    <cellStyle name="千位分隔[0] 2 5 2 3" xfId="14841"/>
    <cellStyle name="千位分隔[0] 2 5 2 3 2" xfId="14842"/>
    <cellStyle name="千位分隔[0] 2 5 2 4" xfId="14843"/>
    <cellStyle name="千位分隔[0] 2 5 2 4 2" xfId="14844"/>
    <cellStyle name="千位分隔[0] 2 5 2 5" xfId="14845"/>
    <cellStyle name="千位分隔[0] 2 5 3" xfId="14846"/>
    <cellStyle name="千位分隔[0] 2 5 3 2" xfId="14847"/>
    <cellStyle name="千位分隔[0] 2 5 4" xfId="14848"/>
    <cellStyle name="千位分隔[0] 2 5 4 2" xfId="14849"/>
    <cellStyle name="千位分隔[0] 2 5 5" xfId="14850"/>
    <cellStyle name="千位分隔[0] 2 5 5 2" xfId="14851"/>
    <cellStyle name="千位分隔[0] 2 5 6" xfId="14852"/>
    <cellStyle name="千位分隔[0] 2 6" xfId="12161"/>
    <cellStyle name="千位分隔[0] 2 6 2" xfId="14853"/>
    <cellStyle name="千位分隔[0] 2 6 2 2" xfId="14854"/>
    <cellStyle name="千位分隔[0] 2 6 2 2 2" xfId="14855"/>
    <cellStyle name="千位分隔[0] 2 6 2 3" xfId="14856"/>
    <cellStyle name="千位分隔[0] 2 6 2 3 2" xfId="14857"/>
    <cellStyle name="千位分隔[0] 2 6 2 4" xfId="14858"/>
    <cellStyle name="千位分隔[0] 2 6 2 4 2" xfId="14859"/>
    <cellStyle name="千位分隔[0] 2 6 2 5" xfId="14860"/>
    <cellStyle name="千位分隔[0] 2 6 3" xfId="14861"/>
    <cellStyle name="千位分隔[0] 2 6 3 2" xfId="14862"/>
    <cellStyle name="千位分隔[0] 2 6 4" xfId="14863"/>
    <cellStyle name="千位分隔[0] 2 6 4 2" xfId="14864"/>
    <cellStyle name="千位分隔[0] 2 6 5" xfId="14865"/>
    <cellStyle name="千位分隔[0] 2 6 5 2" xfId="14866"/>
    <cellStyle name="千位分隔[0] 2 6 6" xfId="14867"/>
    <cellStyle name="千位分隔[0] 2 7" xfId="12162"/>
    <cellStyle name="千位分隔[0] 2 7 2" xfId="14868"/>
    <cellStyle name="千位分隔[0] 2 7 2 2" xfId="14869"/>
    <cellStyle name="千位分隔[0] 2 7 3" xfId="14870"/>
    <cellStyle name="千位分隔[0] 2 7 3 2" xfId="14871"/>
    <cellStyle name="千位分隔[0] 2 7 4" xfId="14872"/>
    <cellStyle name="千位分隔[0] 2 7 4 2" xfId="14873"/>
    <cellStyle name="千位分隔[0] 2 7 5" xfId="14874"/>
    <cellStyle name="千位分隔[0] 2 8" xfId="13018"/>
    <cellStyle name="千位分隔[0] 2 8 2" xfId="14875"/>
    <cellStyle name="千位分隔[0] 2 9" xfId="14876"/>
    <cellStyle name="千位分隔[0] 2 9 2" xfId="14877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84"/>
    <cellStyle name="强调文字颜色 1 4" xfId="13185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86"/>
    <cellStyle name="强调文字颜色 2 4" xfId="13187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8"/>
    <cellStyle name="强调文字颜色 3 4" xfId="13189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90"/>
    <cellStyle name="强调文字颜色 4 4" xfId="13191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92"/>
    <cellStyle name="强调文字颜色 5 4" xfId="13193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94"/>
    <cellStyle name="强调文字颜色 6 4" xfId="13195"/>
    <cellStyle name="日期描述" xfId="14878"/>
    <cellStyle name="日期描述 2" xfId="14879"/>
    <cellStyle name="日期描述 3" xfId="14880"/>
    <cellStyle name="日期描述 3 2" xfId="1488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96"/>
    <cellStyle name="适中 3 2" xfId="14882"/>
    <cellStyle name="适中 4" xfId="13197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8"/>
    <cellStyle name="输出 3 2" xfId="14883"/>
    <cellStyle name="输出 4" xfId="13199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200"/>
    <cellStyle name="输入 3 2" xfId="14884"/>
    <cellStyle name="输入 4" xfId="13201"/>
    <cellStyle name="输入右对齐的标签" xfId="14885"/>
    <cellStyle name="输入左对齐的标签" xfId="14886"/>
    <cellStyle name="輸出" xfId="13202"/>
    <cellStyle name="輸出 2" xfId="13203"/>
    <cellStyle name="輸出 2 2" xfId="14887"/>
    <cellStyle name="輸出 2 3" xfId="14888"/>
    <cellStyle name="輸出 3" xfId="13204"/>
    <cellStyle name="輸出 4" xfId="13205"/>
    <cellStyle name="輸出 5" xfId="13206"/>
    <cellStyle name="輸出 6" xfId="13207"/>
    <cellStyle name="輸出 7" xfId="13208"/>
    <cellStyle name="輸入" xfId="13209"/>
    <cellStyle name="輸入 2" xfId="13210"/>
    <cellStyle name="輸入 2 2" xfId="14889"/>
    <cellStyle name="輸入 2 3" xfId="14890"/>
    <cellStyle name="輸入 3" xfId="13211"/>
    <cellStyle name="輸入 4" xfId="13212"/>
    <cellStyle name="輸入 5" xfId="13213"/>
    <cellStyle name="輸入 6" xfId="13214"/>
    <cellStyle name="輸入 7" xfId="13215"/>
    <cellStyle name="說明文字" xfId="13216"/>
    <cellStyle name="說明文字 2" xfId="14891"/>
    <cellStyle name="說明文字 2 2" xfId="14892"/>
    <cellStyle name="說明文字 2 3" xfId="14893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894"/>
    <cellStyle name="一般 11 2 3" xfId="14895"/>
    <cellStyle name="一般 11 3" xfId="12372"/>
    <cellStyle name="一般 11 3 2" xfId="14896"/>
    <cellStyle name="一般 11 3 3" xfId="14897"/>
    <cellStyle name="一般 11 4" xfId="14898"/>
    <cellStyle name="一般 11 4 2" xfId="14899"/>
    <cellStyle name="一般 11 4 3" xfId="14900"/>
    <cellStyle name="一般 11 5" xfId="14901"/>
    <cellStyle name="一般 11 6" xfId="1490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03"/>
    <cellStyle name="一般 2 2 2 2" xfId="14904"/>
    <cellStyle name="一般 2 2 2 3" xfId="14905"/>
    <cellStyle name="一般 2 2 3" xfId="14906"/>
    <cellStyle name="一般 2 2 4" xfId="14907"/>
    <cellStyle name="一般 2 3" xfId="12399"/>
    <cellStyle name="一般 2 3 2" xfId="14908"/>
    <cellStyle name="一般 2 3 2 2" xfId="14909"/>
    <cellStyle name="一般 2 3 2 3" xfId="14910"/>
    <cellStyle name="一般 2 3 3" xfId="14911"/>
    <cellStyle name="一般 2 3 4" xfId="14912"/>
    <cellStyle name="一般 2 4" xfId="14913"/>
    <cellStyle name="一般 2 4 2" xfId="14914"/>
    <cellStyle name="一般 2 4 3" xfId="14915"/>
    <cellStyle name="一般 2 5" xfId="14916"/>
    <cellStyle name="一般 2 5 2" xfId="14917"/>
    <cellStyle name="一般 2 5 3" xfId="14918"/>
    <cellStyle name="一般 2 6" xfId="14919"/>
    <cellStyle name="一般 2 7" xfId="14920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21"/>
    <cellStyle name="一般 4 2 3" xfId="14922"/>
    <cellStyle name="一般 4 3" xfId="12408"/>
    <cellStyle name="一般 4 3 2" xfId="14923"/>
    <cellStyle name="一般 4 3 3" xfId="14924"/>
    <cellStyle name="一般 4 4" xfId="14925"/>
    <cellStyle name="一般 4 4 2" xfId="14926"/>
    <cellStyle name="一般 4 4 3" xfId="14927"/>
    <cellStyle name="一般 4 5" xfId="14928"/>
    <cellStyle name="一般 4 6" xfId="14929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30"/>
    <cellStyle name="一般 6 2 3" xfId="14931"/>
    <cellStyle name="一般 6 3" xfId="12414"/>
    <cellStyle name="一般 6 3 2" xfId="14932"/>
    <cellStyle name="一般 6 3 3" xfId="14933"/>
    <cellStyle name="一般 6 4" xfId="14934"/>
    <cellStyle name="一般 6 4 2" xfId="14935"/>
    <cellStyle name="一般 6 4 3" xfId="14936"/>
    <cellStyle name="一般 6 5" xfId="14937"/>
    <cellStyle name="一般 6 6" xfId="14938"/>
    <cellStyle name="一般 680" xfId="14939"/>
    <cellStyle name="一般 680 2" xfId="14940"/>
    <cellStyle name="一般 680 3" xfId="14941"/>
    <cellStyle name="一般 7" xfId="12415"/>
    <cellStyle name="一般 7 2" xfId="12416"/>
    <cellStyle name="一般 7 2 2" xfId="14942"/>
    <cellStyle name="一般 7 2 3" xfId="14943"/>
    <cellStyle name="一般 7 3" xfId="12417"/>
    <cellStyle name="一般 7 3 2" xfId="14944"/>
    <cellStyle name="一般 7 3 3" xfId="14945"/>
    <cellStyle name="一般 7 4" xfId="14946"/>
    <cellStyle name="一般 7 4 2" xfId="14947"/>
    <cellStyle name="一般 7 4 3" xfId="14948"/>
    <cellStyle name="一般 7 5" xfId="14949"/>
    <cellStyle name="一般 7 6" xfId="14950"/>
    <cellStyle name="一般 8" xfId="12418"/>
    <cellStyle name="一般 8 2" xfId="12419"/>
    <cellStyle name="一般 8 2 2" xfId="14951"/>
    <cellStyle name="一般 8 2 3" xfId="14952"/>
    <cellStyle name="一般 8 3" xfId="12420"/>
    <cellStyle name="一般 8 3 2" xfId="14953"/>
    <cellStyle name="一般 8 3 3" xfId="14954"/>
    <cellStyle name="一般 8 4" xfId="14955"/>
    <cellStyle name="一般 8 4 2" xfId="14956"/>
    <cellStyle name="一般 8 4 3" xfId="14957"/>
    <cellStyle name="一般 8 5" xfId="14958"/>
    <cellStyle name="一般 8 6" xfId="14959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960"/>
    <cellStyle name="一般 9 2 3" xfId="14961"/>
    <cellStyle name="一般 9 3" xfId="12426"/>
    <cellStyle name="一般 9 3 2" xfId="14962"/>
    <cellStyle name="一般 9 3 3" xfId="14963"/>
    <cellStyle name="一般 9 4" xfId="14964"/>
    <cellStyle name="一般 9 4 2" xfId="14965"/>
    <cellStyle name="一般 9 4 3" xfId="14966"/>
    <cellStyle name="一般 9 5" xfId="14967"/>
    <cellStyle name="一般 9 6" xfId="14968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969"/>
    <cellStyle name="着色 1 2 2" xfId="14970"/>
    <cellStyle name="着色 2 2" xfId="14971"/>
    <cellStyle name="着色 2 2 2" xfId="14972"/>
    <cellStyle name="着色 3 2" xfId="14973"/>
    <cellStyle name="着色 3 2 2" xfId="14974"/>
    <cellStyle name="着色 4 2" xfId="14975"/>
    <cellStyle name="着色 4 2 2" xfId="14976"/>
    <cellStyle name="着色 5 2" xfId="14977"/>
    <cellStyle name="着色 5 2 2" xfId="14978"/>
    <cellStyle name="着色 6 2" xfId="14979"/>
    <cellStyle name="着色 6 2 2" xfId="14980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17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981"/>
    <cellStyle name="쉼표 [0] 2 2 3" xfId="14982"/>
    <cellStyle name="쉼표 [0] 2 2 4" xfId="14983"/>
    <cellStyle name="쉼표 [0] 2 3" xfId="12570"/>
    <cellStyle name="쉼표 [0] 2 4" xfId="14984"/>
    <cellStyle name="쉼표 [0] 2 5" xfId="14985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986"/>
    <cellStyle name="표준 2 2 3" xfId="12908"/>
    <cellStyle name="표준 2 2 3 2" xfId="14987"/>
    <cellStyle name="표준 2 2 4" xfId="1498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98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612</xdr:row>
      <xdr:rowOff>0</xdr:rowOff>
    </xdr:from>
    <xdr:to>
      <xdr:col>7</xdr:col>
      <xdr:colOff>304800</xdr:colOff>
      <xdr:row>613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41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304800</xdr:colOff>
      <xdr:row>632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6215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630</xdr:row>
      <xdr:rowOff>0</xdr:rowOff>
    </xdr:from>
    <xdr:to>
      <xdr:col>7</xdr:col>
      <xdr:colOff>266700</xdr:colOff>
      <xdr:row>632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6015750"/>
          <a:ext cx="2667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304800</xdr:colOff>
      <xdr:row>620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3815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https://www.cma-cgm.com/ebusiness/schedules/voyage/detail?voyageReference=0BX6BW1MA" TargetMode="External"/><Relationship Id="rId112" Type="http://schemas.openxmlformats.org/officeDocument/2006/relationships/hyperlink" Target="https://www.hamburgsud-line.com/linerportal/pages/hsdg/p2p.xhtml?lang=en&amp;onlineQuotationLink=https://www.hamburgsud-line.com/liner/en/liner_services/ecommerce/tariffs_and_surcharges/equote_request/equoterequest.html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https://www.maersk.com.cn/schedules/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https://cn.wanhai.com/views/skd/SkdByPortDetail.xhtml?file_num=64835&amp;top_file_num=64735&amp;parent_id=64834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https://www.maersk.com.cn/schedules/" TargetMode="External"/><Relationship Id="rId5" Type="http://schemas.openxmlformats.org/officeDocument/2006/relationships/hyperlink" Target="https://www.vesselfinder.com/?imo=9784245" TargetMode="External"/><Relationship Id="rId90" Type="http://schemas.openxmlformats.org/officeDocument/2006/relationships/hyperlink" Target="https://www.cma-cgm.com/ebusiness/schedules/voyage/detail?voyageReference=0BX6DW1MA" TargetMode="External"/><Relationship Id="rId95" Type="http://schemas.openxmlformats.org/officeDocument/2006/relationships/hyperlink" Target="https://www.cma-cgm.com/ebusiness/schedules/voyage/detail?voyageReference=0BX6BW1MA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https://www.maersk.com.cn/schedules/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https://cn.wanhai.com/views/skd/SkdByPortDetail.xhtml?file_num=64835&amp;top_file_num=64735&amp;parent_id=64834" TargetMode="External"/><Relationship Id="rId105" Type="http://schemas.openxmlformats.org/officeDocument/2006/relationships/hyperlink" Target="https://cn.wanhai.com/views/skd/SkdByPortDetail.xhtml?file_num=64835&amp;top_file_num=64735&amp;parent_id=64834" TargetMode="External"/><Relationship Id="rId113" Type="http://schemas.openxmlformats.org/officeDocument/2006/relationships/hyperlink" Target="https://www.hamburgsud-line.com/linerportal/pages/hsdg/p2p.xhtml?lang=en&amp;onlineQuotationLink=https://www.hamburgsud-line.com/liner/en/liner_services/ecommerce/tariffs_and_surcharges/equote_request/equoterequest.html" TargetMode="External"/><Relationship Id="rId118" Type="http://schemas.openxmlformats.org/officeDocument/2006/relationships/hyperlink" Target="javascript:void(0);" TargetMode="External"/><Relationship Id="rId126" Type="http://schemas.openxmlformats.org/officeDocument/2006/relationships/hyperlink" Target="https://www.maersk.com.cn/schedules/" TargetMode="External"/><Relationship Id="rId8" Type="http://schemas.openxmlformats.org/officeDocument/2006/relationships/hyperlink" Target="https://www.maersk.com.cn/schedules/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https://www.cma-cgm.com/ebusiness/schedules/voyage/detail?voyageReference=0VK51W1MA" TargetMode="External"/><Relationship Id="rId98" Type="http://schemas.openxmlformats.org/officeDocument/2006/relationships/hyperlink" Target="https://cn.wanhai.com/views/skd/SkdByPortDetail.xhtml?file_num=64835&amp;top_file_num=64735&amp;parent_id=64834" TargetMode="External"/><Relationship Id="rId121" Type="http://schemas.openxmlformats.org/officeDocument/2006/relationships/hyperlink" Target="javascript:void(0);" TargetMode="Externa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https://www.maersk.com.cn/schedules/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https://cn.wanhai.com/views/skd/SkdByPortDetail.xhtml?file_num=64835&amp;top_file_num=64735&amp;parent_id=64834" TargetMode="External"/><Relationship Id="rId108" Type="http://schemas.openxmlformats.org/officeDocument/2006/relationships/hyperlink" Target="javascript:void(0);" TargetMode="External"/><Relationship Id="rId116" Type="http://schemas.openxmlformats.org/officeDocument/2006/relationships/hyperlink" Target="https://www.hamburgsud-line.com/linerportal/pages/hsdg/p2p.xhtml?lang=en&amp;onlineQuotationLink=https://www.hamburgsud-line.com/liner/en/liner_services/ecommerce/tariffs_and_surcharges/equote_request/equoterequest.html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https://www.maersk.com.cn/schedules/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https://www.cma-cgm.com/ebusiness/schedules/voyage/detail?voyageReference=0BX69W1MA" TargetMode="External"/><Relationship Id="rId91" Type="http://schemas.openxmlformats.org/officeDocument/2006/relationships/hyperlink" Target="https://www.cma-cgm.com/ebusiness/schedules/voyage/detail?voyageReference=0BX6FW1MA" TargetMode="External"/><Relationship Id="rId96" Type="http://schemas.openxmlformats.org/officeDocument/2006/relationships/hyperlink" Target="https://www.cma-cgm.com/ebusiness/schedules/voyage/detail?voyageReference=0BX6DW1MA" TargetMode="External"/><Relationship Id="rId111" Type="http://schemas.openxmlformats.org/officeDocument/2006/relationships/hyperlink" Target="https://www.hamburgsud-line.com/linerportal/pages/hsdg/p2p.xhtml?lang=en&amp;onlineQuotationLink=https://www.hamburgsud-line.com/liner/en/liner_services/ecommerce/tariffs_and_surcharges/equote_request/equoterequest.html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maersk.com.cn/schedules/" TargetMode="External"/><Relationship Id="rId15" Type="http://schemas.openxmlformats.org/officeDocument/2006/relationships/hyperlink" Target="https://www.maersk.com.cn/schedules/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https://www.hamburgsud-line.com/linerportal/pages/hsdg/p2p.xhtml?lang=en&amp;onlineQuotationLink=https://www.hamburgsud-line.com/liner/en/liner_services/ecommerce/tariffs_and_surcharges/equote_request/equoterequest.html" TargetMode="External"/><Relationship Id="rId119" Type="http://schemas.openxmlformats.org/officeDocument/2006/relationships/hyperlink" Target="javascript:void(0);" TargetMode="External"/><Relationship Id="rId127" Type="http://schemas.openxmlformats.org/officeDocument/2006/relationships/hyperlink" Target="https://www.maersk.com.cn/schedules/" TargetMode="External"/><Relationship Id="rId10" Type="http://schemas.openxmlformats.org/officeDocument/2006/relationships/hyperlink" Target="https://www.maersk.com.cn/schedules/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https://www.cma-cgm.com/ebusiness/schedules/voyage/detail?voyageReference=0VK53W1MA" TargetMode="External"/><Relationship Id="rId99" Type="http://schemas.openxmlformats.org/officeDocument/2006/relationships/hyperlink" Target="https://cn.wanhai.com/views/skd/SkdByPortDetail.xhtml?file_num=64835&amp;top_file_num=64735&amp;parent_id=64834" TargetMode="External"/><Relationship Id="rId101" Type="http://schemas.openxmlformats.org/officeDocument/2006/relationships/hyperlink" Target="https://cn.wanhai.com/views/skd/SkdByPortDetail.xhtml?file_num=64835&amp;top_file_num=64735&amp;parent_id=64834" TargetMode="External"/><Relationship Id="rId122" Type="http://schemas.openxmlformats.org/officeDocument/2006/relationships/hyperlink" Target="javascript:void(0);" TargetMode="External"/><Relationship Id="rId130" Type="http://schemas.openxmlformats.org/officeDocument/2006/relationships/printerSettings" Target="../printerSettings/printerSettings3.bin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https://www.maersk.com.cn/schedules/" TargetMode="External"/><Relationship Id="rId13" Type="http://schemas.openxmlformats.org/officeDocument/2006/relationships/hyperlink" Target="https://www.maersk.com.cn/schedules/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https://www.cma-cgm.com/ebusiness/schedules/voyage/detail?voyageReference=0BX6FW1MA" TargetMode="External"/><Relationship Id="rId104" Type="http://schemas.openxmlformats.org/officeDocument/2006/relationships/hyperlink" Target="https://cn.wanhai.com/views/skd/SkdByPortDetail.xhtml?file_num=64835&amp;top_file_num=64735&amp;parent_id=64834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https://www.maersk.com.cn/schedules/" TargetMode="External"/><Relationship Id="rId7" Type="http://schemas.openxmlformats.org/officeDocument/2006/relationships/hyperlink" Target="https://www.maersk.com.cn/schedules/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https://www.cma-cgm.com/ebusiness/schedules/voyage/detail?voyageReference=0VK4ZW1MA" TargetMode="External"/><Relationship Id="rId2" Type="http://schemas.openxmlformats.org/officeDocument/2006/relationships/hyperlink" Target="https://www.vesselfinder.com/?imo=9810111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https://www.cma-cgm.com/ebusiness/schedules/voyage/detail?voyageReference=0BX67W1MA" TargetMode="External"/><Relationship Id="rId110" Type="http://schemas.openxmlformats.org/officeDocument/2006/relationships/hyperlink" Target="https://www.hamburgsud-line.com/linerportal/pages/hsdg/p2p.xhtml?lang=en&amp;onlineQuotationLink=https://www.hamburgsud-line.com/liner/en/liner_services/ecommerce/tariffs_and_surcharges/equote_request/equoterequest.html" TargetMode="External"/><Relationship Id="rId115" Type="http://schemas.openxmlformats.org/officeDocument/2006/relationships/hyperlink" Target="https://www.hamburgsud-line.com/linerportal/pages/hsdg/p2p.xhtml?lang=en&amp;onlineQuotationLink=https://www.hamburgsud-line.com/liner/en/liner_services/ecommerce/tariffs_and_surcharges/equote_request/equoterequest.html" TargetMode="External"/><Relationship Id="rId131" Type="http://schemas.openxmlformats.org/officeDocument/2006/relationships/drawing" Target="../drawings/drawing3.xm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6"/>
  <sheetViews>
    <sheetView tabSelected="1" zoomScale="115" zoomScaleNormal="115" workbookViewId="0">
      <selection activeCell="I9" sqref="I9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65" t="s">
        <v>286</v>
      </c>
      <c r="B1" s="265"/>
      <c r="C1" s="265"/>
      <c r="D1" s="265"/>
      <c r="E1" s="265"/>
      <c r="F1" s="265"/>
      <c r="G1" s="265"/>
    </row>
    <row r="2" spans="1:7" s="2" customFormat="1" ht="33.75" customHeight="1">
      <c r="A2" s="266" t="s">
        <v>28</v>
      </c>
      <c r="B2" s="266"/>
      <c r="C2" s="3"/>
      <c r="D2" s="3"/>
      <c r="E2" s="3"/>
      <c r="F2" s="3"/>
      <c r="G2" s="4" t="s">
        <v>637</v>
      </c>
    </row>
    <row r="3" spans="1:7" s="72" customFormat="1" ht="22.5" customHeight="1">
      <c r="A3" s="267" t="s">
        <v>285</v>
      </c>
      <c r="B3" s="267"/>
      <c r="C3" s="267"/>
      <c r="D3" s="267"/>
      <c r="E3" s="267"/>
      <c r="F3" s="267"/>
      <c r="G3" s="267"/>
    </row>
    <row r="4" spans="1:7" s="8" customFormat="1" ht="15.75" customHeight="1">
      <c r="A4" s="254" t="s">
        <v>287</v>
      </c>
      <c r="B4" s="254"/>
      <c r="C4" s="23"/>
      <c r="D4" s="71"/>
      <c r="E4" s="71"/>
      <c r="F4" s="71"/>
      <c r="G4" s="60"/>
    </row>
    <row r="5" spans="1:7" s="8" customFormat="1" ht="15.75" customHeight="1">
      <c r="A5" s="7"/>
      <c r="B5" s="222" t="s">
        <v>31</v>
      </c>
      <c r="C5" s="222" t="s">
        <v>32</v>
      </c>
      <c r="D5" s="222" t="s">
        <v>33</v>
      </c>
      <c r="E5" s="74" t="s">
        <v>460</v>
      </c>
      <c r="F5" s="74" t="s">
        <v>34</v>
      </c>
      <c r="G5" s="74" t="s">
        <v>30</v>
      </c>
    </row>
    <row r="6" spans="1:7" s="8" customFormat="1" ht="15.75" customHeight="1">
      <c r="A6" s="7"/>
      <c r="B6" s="223"/>
      <c r="C6" s="223"/>
      <c r="D6" s="223"/>
      <c r="E6" s="95" t="s">
        <v>24</v>
      </c>
      <c r="F6" s="74" t="s">
        <v>35</v>
      </c>
      <c r="G6" s="74" t="s">
        <v>36</v>
      </c>
    </row>
    <row r="7" spans="1:7" s="8" customFormat="1" ht="15.75" customHeight="1">
      <c r="A7" s="9"/>
      <c r="B7" s="102" t="s">
        <v>375</v>
      </c>
      <c r="C7" s="103" t="s">
        <v>71</v>
      </c>
      <c r="D7" s="219" t="s">
        <v>659</v>
      </c>
      <c r="E7" s="104">
        <v>43923</v>
      </c>
      <c r="F7" s="104">
        <f>E7+5</f>
        <v>43928</v>
      </c>
      <c r="G7" s="75">
        <f>F7+32</f>
        <v>43960</v>
      </c>
    </row>
    <row r="8" spans="1:7" s="8" customFormat="1" ht="15.75" customHeight="1">
      <c r="A8" s="9"/>
      <c r="B8" s="102" t="s">
        <v>376</v>
      </c>
      <c r="C8" s="105" t="s">
        <v>297</v>
      </c>
      <c r="D8" s="227"/>
      <c r="E8" s="106">
        <f t="shared" ref="E8:G11" si="0">E7+7</f>
        <v>43930</v>
      </c>
      <c r="F8" s="104">
        <f t="shared" si="0"/>
        <v>43935</v>
      </c>
      <c r="G8" s="75">
        <f t="shared" si="0"/>
        <v>43967</v>
      </c>
    </row>
    <row r="9" spans="1:7" s="8" customFormat="1" ht="15.75" customHeight="1">
      <c r="A9" s="9"/>
      <c r="B9" s="102" t="s">
        <v>316</v>
      </c>
      <c r="C9" s="107" t="s">
        <v>297</v>
      </c>
      <c r="D9" s="227"/>
      <c r="E9" s="106">
        <f t="shared" si="0"/>
        <v>43937</v>
      </c>
      <c r="F9" s="104">
        <f t="shared" si="0"/>
        <v>43942</v>
      </c>
      <c r="G9" s="75">
        <f t="shared" si="0"/>
        <v>43974</v>
      </c>
    </row>
    <row r="10" spans="1:7" s="8" customFormat="1" ht="15.75" customHeight="1">
      <c r="A10" s="9"/>
      <c r="B10" s="102" t="s">
        <v>334</v>
      </c>
      <c r="C10" s="105" t="s">
        <v>76</v>
      </c>
      <c r="D10" s="227"/>
      <c r="E10" s="106">
        <f t="shared" si="0"/>
        <v>43944</v>
      </c>
      <c r="F10" s="104">
        <f t="shared" si="0"/>
        <v>43949</v>
      </c>
      <c r="G10" s="75">
        <f t="shared" si="0"/>
        <v>43981</v>
      </c>
    </row>
    <row r="11" spans="1:7" s="8" customFormat="1" ht="15.75" customHeight="1">
      <c r="A11" s="10"/>
      <c r="B11" s="102" t="s">
        <v>335</v>
      </c>
      <c r="C11" s="107" t="s">
        <v>71</v>
      </c>
      <c r="D11" s="228"/>
      <c r="E11" s="106">
        <f t="shared" si="0"/>
        <v>43951</v>
      </c>
      <c r="F11" s="104">
        <f t="shared" si="0"/>
        <v>43956</v>
      </c>
      <c r="G11" s="75">
        <f t="shared" si="0"/>
        <v>43988</v>
      </c>
    </row>
    <row r="12" spans="1:7" s="8" customFormat="1" ht="15.75" customHeight="1">
      <c r="A12" s="10"/>
      <c r="B12" s="262"/>
      <c r="C12" s="262"/>
      <c r="D12" s="262"/>
      <c r="E12" s="262"/>
      <c r="F12" s="262"/>
      <c r="G12" s="262"/>
    </row>
    <row r="13" spans="1:7" s="8" customFormat="1" ht="15.75" customHeight="1">
      <c r="A13" s="10"/>
      <c r="B13" s="263"/>
      <c r="C13" s="263"/>
      <c r="D13" s="263"/>
      <c r="E13" s="263"/>
      <c r="F13" s="263"/>
      <c r="G13" s="263"/>
    </row>
    <row r="14" spans="1:7" s="8" customFormat="1" ht="15.75" customHeight="1">
      <c r="A14" s="10"/>
      <c r="B14" s="224" t="s">
        <v>31</v>
      </c>
      <c r="C14" s="224" t="s">
        <v>32</v>
      </c>
      <c r="D14" s="224" t="s">
        <v>660</v>
      </c>
      <c r="E14" s="74" t="s">
        <v>661</v>
      </c>
      <c r="F14" s="74" t="s">
        <v>34</v>
      </c>
      <c r="G14" s="74" t="s">
        <v>30</v>
      </c>
    </row>
    <row r="15" spans="1:7" s="8" customFormat="1" ht="15.75" customHeight="1">
      <c r="A15" s="10"/>
      <c r="B15" s="225"/>
      <c r="C15" s="225"/>
      <c r="D15" s="225"/>
      <c r="E15" s="95" t="s">
        <v>24</v>
      </c>
      <c r="F15" s="74" t="s">
        <v>35</v>
      </c>
      <c r="G15" s="74" t="s">
        <v>36</v>
      </c>
    </row>
    <row r="16" spans="1:7" s="8" customFormat="1" ht="15.75" customHeight="1">
      <c r="A16" s="10"/>
      <c r="B16" s="105" t="s">
        <v>377</v>
      </c>
      <c r="C16" s="108" t="s">
        <v>378</v>
      </c>
      <c r="D16" s="232" t="s">
        <v>662</v>
      </c>
      <c r="E16" s="104">
        <v>43920</v>
      </c>
      <c r="F16" s="104">
        <f>E16+4</f>
        <v>43924</v>
      </c>
      <c r="G16" s="104">
        <f>F16+26</f>
        <v>43950</v>
      </c>
    </row>
    <row r="17" spans="1:7" s="8" customFormat="1" ht="15.75" customHeight="1">
      <c r="A17" s="10"/>
      <c r="B17" s="105" t="s">
        <v>379</v>
      </c>
      <c r="C17" s="105" t="s">
        <v>383</v>
      </c>
      <c r="D17" s="233"/>
      <c r="E17" s="76">
        <f t="shared" ref="E17:G20" si="1">E16+7</f>
        <v>43927</v>
      </c>
      <c r="F17" s="104">
        <f t="shared" si="1"/>
        <v>43931</v>
      </c>
      <c r="G17" s="75">
        <f t="shared" si="1"/>
        <v>43957</v>
      </c>
    </row>
    <row r="18" spans="1:7" s="8" customFormat="1" ht="15.75" customHeight="1">
      <c r="A18" s="10"/>
      <c r="B18" s="109" t="s">
        <v>380</v>
      </c>
      <c r="C18" s="110" t="s">
        <v>384</v>
      </c>
      <c r="D18" s="233"/>
      <c r="E18" s="76">
        <f t="shared" si="1"/>
        <v>43934</v>
      </c>
      <c r="F18" s="104">
        <f t="shared" si="1"/>
        <v>43938</v>
      </c>
      <c r="G18" s="75">
        <f t="shared" si="1"/>
        <v>43964</v>
      </c>
    </row>
    <row r="19" spans="1:7" s="8" customFormat="1" ht="15.75" customHeight="1">
      <c r="A19" s="10"/>
      <c r="B19" s="110" t="s">
        <v>381</v>
      </c>
      <c r="C19" s="110" t="s">
        <v>385</v>
      </c>
      <c r="D19" s="233"/>
      <c r="E19" s="76">
        <f t="shared" si="1"/>
        <v>43941</v>
      </c>
      <c r="F19" s="104">
        <f t="shared" si="1"/>
        <v>43945</v>
      </c>
      <c r="G19" s="75">
        <f t="shared" si="1"/>
        <v>43971</v>
      </c>
    </row>
    <row r="20" spans="1:7" s="8" customFormat="1" ht="15.75" customHeight="1">
      <c r="A20" s="10"/>
      <c r="B20" s="110" t="s">
        <v>382</v>
      </c>
      <c r="C20" s="110" t="s">
        <v>386</v>
      </c>
      <c r="D20" s="234"/>
      <c r="E20" s="76">
        <f t="shared" si="1"/>
        <v>43948</v>
      </c>
      <c r="F20" s="104">
        <f t="shared" si="1"/>
        <v>43952</v>
      </c>
      <c r="G20" s="75">
        <f t="shared" si="1"/>
        <v>43978</v>
      </c>
    </row>
    <row r="21" spans="1:7" s="8" customFormat="1" ht="15.75" customHeight="1">
      <c r="A21" s="10"/>
      <c r="B21" s="11"/>
      <c r="C21" s="11"/>
      <c r="D21" s="12"/>
      <c r="E21" s="13"/>
      <c r="F21" s="14"/>
      <c r="G21" s="14"/>
    </row>
    <row r="22" spans="1:7" s="8" customFormat="1" ht="15.75" customHeight="1">
      <c r="A22" s="10"/>
      <c r="B22" s="15"/>
      <c r="C22" s="15"/>
      <c r="D22" s="15"/>
      <c r="E22" s="15"/>
      <c r="F22" s="14"/>
      <c r="G22" s="14"/>
    </row>
    <row r="23" spans="1:7" s="8" customFormat="1" ht="15.75" customHeight="1">
      <c r="A23" s="10"/>
      <c r="B23" s="222" t="s">
        <v>31</v>
      </c>
      <c r="C23" s="222" t="s">
        <v>32</v>
      </c>
      <c r="D23" s="222" t="s">
        <v>33</v>
      </c>
      <c r="E23" s="74" t="s">
        <v>661</v>
      </c>
      <c r="F23" s="74" t="s">
        <v>34</v>
      </c>
      <c r="G23" s="74" t="s">
        <v>30</v>
      </c>
    </row>
    <row r="24" spans="1:7" s="8" customFormat="1" ht="15.75" customHeight="1">
      <c r="A24" s="10"/>
      <c r="B24" s="223"/>
      <c r="C24" s="223"/>
      <c r="D24" s="223"/>
      <c r="E24" s="95" t="s">
        <v>24</v>
      </c>
      <c r="F24" s="74" t="s">
        <v>35</v>
      </c>
      <c r="G24" s="74" t="s">
        <v>36</v>
      </c>
    </row>
    <row r="25" spans="1:7" s="8" customFormat="1" ht="15.75" customHeight="1">
      <c r="A25" s="10"/>
      <c r="B25" s="111" t="s">
        <v>387</v>
      </c>
      <c r="C25" s="112" t="s">
        <v>388</v>
      </c>
      <c r="D25" s="219" t="s">
        <v>663</v>
      </c>
      <c r="E25" s="104">
        <v>43919</v>
      </c>
      <c r="F25" s="104">
        <f>E25+4</f>
        <v>43923</v>
      </c>
      <c r="G25" s="104">
        <f>F25+30</f>
        <v>43953</v>
      </c>
    </row>
    <row r="26" spans="1:7" s="8" customFormat="1" ht="15.75" customHeight="1">
      <c r="A26" s="10"/>
      <c r="B26" s="111" t="s">
        <v>389</v>
      </c>
      <c r="C26" s="112" t="s">
        <v>393</v>
      </c>
      <c r="D26" s="227"/>
      <c r="E26" s="76">
        <f t="shared" ref="E26:G29" si="2">E25+7</f>
        <v>43926</v>
      </c>
      <c r="F26" s="104">
        <f t="shared" si="2"/>
        <v>43930</v>
      </c>
      <c r="G26" s="75">
        <f t="shared" si="2"/>
        <v>43960</v>
      </c>
    </row>
    <row r="27" spans="1:7" s="8" customFormat="1" ht="15.75" customHeight="1">
      <c r="A27" s="10"/>
      <c r="B27" s="111" t="s">
        <v>390</v>
      </c>
      <c r="C27" s="112" t="s">
        <v>394</v>
      </c>
      <c r="D27" s="227"/>
      <c r="E27" s="76">
        <f t="shared" si="2"/>
        <v>43933</v>
      </c>
      <c r="F27" s="104">
        <f t="shared" si="2"/>
        <v>43937</v>
      </c>
      <c r="G27" s="75">
        <f t="shared" si="2"/>
        <v>43967</v>
      </c>
    </row>
    <row r="28" spans="1:7" s="8" customFormat="1" ht="15.75" customHeight="1">
      <c r="A28" s="10"/>
      <c r="B28" s="111" t="s">
        <v>391</v>
      </c>
      <c r="C28" s="112" t="s">
        <v>395</v>
      </c>
      <c r="D28" s="227"/>
      <c r="E28" s="76">
        <f t="shared" si="2"/>
        <v>43940</v>
      </c>
      <c r="F28" s="104">
        <f t="shared" si="2"/>
        <v>43944</v>
      </c>
      <c r="G28" s="75">
        <f t="shared" si="2"/>
        <v>43974</v>
      </c>
    </row>
    <row r="29" spans="1:7" s="8" customFormat="1" ht="15.75" customHeight="1">
      <c r="A29" s="10"/>
      <c r="B29" s="111" t="s">
        <v>392</v>
      </c>
      <c r="C29" s="112" t="s">
        <v>396</v>
      </c>
      <c r="D29" s="228"/>
      <c r="E29" s="76">
        <f t="shared" si="2"/>
        <v>43947</v>
      </c>
      <c r="F29" s="104">
        <f t="shared" si="2"/>
        <v>43951</v>
      </c>
      <c r="G29" s="75">
        <f t="shared" si="2"/>
        <v>43981</v>
      </c>
    </row>
    <row r="30" spans="1:7" s="8" customFormat="1" ht="15.75" customHeight="1">
      <c r="A30" s="10"/>
      <c r="B30" s="16"/>
      <c r="C30" s="16"/>
      <c r="D30" s="17"/>
      <c r="E30" s="13"/>
      <c r="F30" s="18"/>
      <c r="G30" s="14"/>
    </row>
    <row r="31" spans="1:7" s="8" customFormat="1" ht="15.75" customHeight="1">
      <c r="A31" s="10"/>
      <c r="B31" s="15"/>
      <c r="C31" s="15"/>
      <c r="D31" s="15"/>
      <c r="E31" s="15"/>
      <c r="F31" s="14"/>
      <c r="G31" s="14"/>
    </row>
    <row r="32" spans="1:7" s="8" customFormat="1" ht="15.75" customHeight="1">
      <c r="A32" s="10"/>
      <c r="B32" s="15"/>
      <c r="C32" s="15"/>
      <c r="D32" s="15"/>
      <c r="E32" s="15"/>
      <c r="F32" s="14"/>
      <c r="G32" s="14"/>
    </row>
    <row r="33" spans="1:7" s="8" customFormat="1" ht="15.75" customHeight="1">
      <c r="A33" s="259"/>
      <c r="B33" s="259"/>
      <c r="C33" s="5"/>
      <c r="D33" s="6"/>
      <c r="E33" s="6"/>
      <c r="F33" s="92"/>
      <c r="G33" s="92"/>
    </row>
    <row r="34" spans="1:7" s="8" customFormat="1" ht="15.75" customHeight="1">
      <c r="A34" s="19" t="s">
        <v>664</v>
      </c>
      <c r="B34" s="222" t="s">
        <v>665</v>
      </c>
      <c r="C34" s="222" t="s">
        <v>32</v>
      </c>
      <c r="D34" s="222" t="s">
        <v>33</v>
      </c>
      <c r="E34" s="74" t="s">
        <v>374</v>
      </c>
      <c r="F34" s="74" t="s">
        <v>34</v>
      </c>
      <c r="G34" s="94" t="s">
        <v>39</v>
      </c>
    </row>
    <row r="35" spans="1:7" s="8" customFormat="1" ht="15.75" customHeight="1">
      <c r="A35" s="19"/>
      <c r="B35" s="223"/>
      <c r="C35" s="223"/>
      <c r="D35" s="223"/>
      <c r="E35" s="95" t="s">
        <v>24</v>
      </c>
      <c r="F35" s="77" t="s">
        <v>35</v>
      </c>
      <c r="G35" s="74" t="s">
        <v>36</v>
      </c>
    </row>
    <row r="36" spans="1:7" s="8" customFormat="1" ht="15.75" customHeight="1">
      <c r="A36" s="19"/>
      <c r="B36" s="102" t="s">
        <v>666</v>
      </c>
      <c r="C36" s="113" t="s">
        <v>667</v>
      </c>
      <c r="D36" s="219" t="s">
        <v>668</v>
      </c>
      <c r="E36" s="104">
        <v>43919</v>
      </c>
      <c r="F36" s="104">
        <f>E36+4</f>
        <v>43923</v>
      </c>
      <c r="G36" s="104">
        <f>F36+26</f>
        <v>43949</v>
      </c>
    </row>
    <row r="37" spans="1:7" s="8" customFormat="1" ht="15.75" customHeight="1">
      <c r="A37" s="19"/>
      <c r="B37" s="102" t="s">
        <v>669</v>
      </c>
      <c r="C37" s="113" t="s">
        <v>670</v>
      </c>
      <c r="D37" s="227"/>
      <c r="E37" s="76">
        <f t="shared" ref="E37:G40" si="3">E36+7</f>
        <v>43926</v>
      </c>
      <c r="F37" s="104">
        <f t="shared" si="3"/>
        <v>43930</v>
      </c>
      <c r="G37" s="75">
        <f t="shared" si="3"/>
        <v>43956</v>
      </c>
    </row>
    <row r="38" spans="1:7" s="8" customFormat="1" ht="15.75" customHeight="1">
      <c r="A38" s="19"/>
      <c r="B38" s="102" t="s">
        <v>671</v>
      </c>
      <c r="C38" s="113" t="s">
        <v>672</v>
      </c>
      <c r="D38" s="227"/>
      <c r="E38" s="76">
        <f t="shared" si="3"/>
        <v>43933</v>
      </c>
      <c r="F38" s="104">
        <f t="shared" si="3"/>
        <v>43937</v>
      </c>
      <c r="G38" s="75">
        <f t="shared" si="3"/>
        <v>43963</v>
      </c>
    </row>
    <row r="39" spans="1:7" s="8" customFormat="1" ht="15.75" customHeight="1">
      <c r="A39" s="19"/>
      <c r="B39" s="102" t="s">
        <v>673</v>
      </c>
      <c r="C39" s="113" t="s">
        <v>674</v>
      </c>
      <c r="D39" s="227"/>
      <c r="E39" s="76">
        <f t="shared" si="3"/>
        <v>43940</v>
      </c>
      <c r="F39" s="104">
        <f t="shared" si="3"/>
        <v>43944</v>
      </c>
      <c r="G39" s="75">
        <f t="shared" si="3"/>
        <v>43970</v>
      </c>
    </row>
    <row r="40" spans="1:7" s="8" customFormat="1" ht="15.75" customHeight="1">
      <c r="A40" s="19"/>
      <c r="B40" s="102" t="s">
        <v>675</v>
      </c>
      <c r="C40" s="113" t="s">
        <v>676</v>
      </c>
      <c r="D40" s="228"/>
      <c r="E40" s="76">
        <f t="shared" si="3"/>
        <v>43947</v>
      </c>
      <c r="F40" s="104">
        <f t="shared" si="3"/>
        <v>43951</v>
      </c>
      <c r="G40" s="75">
        <f t="shared" si="3"/>
        <v>43977</v>
      </c>
    </row>
    <row r="41" spans="1:7" s="8" customFormat="1" ht="15.75" customHeight="1">
      <c r="A41" s="19"/>
      <c r="B41" s="15"/>
      <c r="C41" s="15"/>
      <c r="D41" s="15"/>
      <c r="E41" s="15"/>
      <c r="F41" s="14"/>
      <c r="G41" s="14"/>
    </row>
    <row r="42" spans="1:7" s="8" customFormat="1" ht="15.75" customHeight="1">
      <c r="A42" s="259"/>
      <c r="B42" s="259"/>
      <c r="C42" s="5"/>
      <c r="D42" s="6"/>
      <c r="E42" s="6"/>
      <c r="F42" s="92"/>
      <c r="G42" s="92"/>
    </row>
    <row r="43" spans="1:7" s="8" customFormat="1" ht="15.75" customHeight="1">
      <c r="A43" s="19" t="s">
        <v>677</v>
      </c>
      <c r="B43" s="222" t="s">
        <v>31</v>
      </c>
      <c r="C43" s="222" t="s">
        <v>32</v>
      </c>
      <c r="D43" s="222" t="s">
        <v>33</v>
      </c>
      <c r="E43" s="74" t="s">
        <v>374</v>
      </c>
      <c r="F43" s="74" t="s">
        <v>34</v>
      </c>
      <c r="G43" s="94" t="s">
        <v>40</v>
      </c>
    </row>
    <row r="44" spans="1:7" s="8" customFormat="1" ht="15.75" customHeight="1">
      <c r="A44" s="19"/>
      <c r="B44" s="223"/>
      <c r="C44" s="223"/>
      <c r="D44" s="223"/>
      <c r="E44" s="95" t="s">
        <v>24</v>
      </c>
      <c r="F44" s="114" t="s">
        <v>35</v>
      </c>
      <c r="G44" s="94" t="s">
        <v>36</v>
      </c>
    </row>
    <row r="45" spans="1:7" s="8" customFormat="1" ht="15.75" customHeight="1">
      <c r="A45" s="19"/>
      <c r="B45" s="102" t="s">
        <v>375</v>
      </c>
      <c r="C45" s="103" t="s">
        <v>71</v>
      </c>
      <c r="D45" s="219" t="s">
        <v>659</v>
      </c>
      <c r="E45" s="104">
        <v>43923</v>
      </c>
      <c r="F45" s="104">
        <f>E45+5</f>
        <v>43928</v>
      </c>
      <c r="G45" s="75">
        <f>F45+33</f>
        <v>43961</v>
      </c>
    </row>
    <row r="46" spans="1:7" s="8" customFormat="1" ht="15.75" customHeight="1">
      <c r="A46" s="19"/>
      <c r="B46" s="102" t="s">
        <v>376</v>
      </c>
      <c r="C46" s="105" t="s">
        <v>297</v>
      </c>
      <c r="D46" s="227"/>
      <c r="E46" s="106">
        <f t="shared" ref="E46:G49" si="4">E45+7</f>
        <v>43930</v>
      </c>
      <c r="F46" s="104">
        <f t="shared" si="4"/>
        <v>43935</v>
      </c>
      <c r="G46" s="75">
        <f t="shared" si="4"/>
        <v>43968</v>
      </c>
    </row>
    <row r="47" spans="1:7" s="8" customFormat="1" ht="15.75" customHeight="1">
      <c r="A47" s="19"/>
      <c r="B47" s="102" t="s">
        <v>316</v>
      </c>
      <c r="C47" s="107" t="s">
        <v>297</v>
      </c>
      <c r="D47" s="227"/>
      <c r="E47" s="106">
        <f t="shared" si="4"/>
        <v>43937</v>
      </c>
      <c r="F47" s="104">
        <f t="shared" si="4"/>
        <v>43942</v>
      </c>
      <c r="G47" s="75">
        <f t="shared" si="4"/>
        <v>43975</v>
      </c>
    </row>
    <row r="48" spans="1:7" s="8" customFormat="1" ht="15.75" customHeight="1">
      <c r="A48" s="19"/>
      <c r="B48" s="102" t="s">
        <v>334</v>
      </c>
      <c r="C48" s="105" t="s">
        <v>76</v>
      </c>
      <c r="D48" s="227"/>
      <c r="E48" s="106">
        <f t="shared" si="4"/>
        <v>43944</v>
      </c>
      <c r="F48" s="104">
        <f t="shared" si="4"/>
        <v>43949</v>
      </c>
      <c r="G48" s="75">
        <f t="shared" si="4"/>
        <v>43982</v>
      </c>
    </row>
    <row r="49" spans="1:7" s="8" customFormat="1" ht="15.75" customHeight="1">
      <c r="A49" s="19"/>
      <c r="B49" s="102" t="s">
        <v>335</v>
      </c>
      <c r="C49" s="107" t="s">
        <v>71</v>
      </c>
      <c r="D49" s="228"/>
      <c r="E49" s="106">
        <f t="shared" si="4"/>
        <v>43951</v>
      </c>
      <c r="F49" s="104">
        <f t="shared" si="4"/>
        <v>43956</v>
      </c>
      <c r="G49" s="75">
        <f t="shared" si="4"/>
        <v>43989</v>
      </c>
    </row>
    <row r="50" spans="1:7" s="8" customFormat="1" ht="15.75" customHeight="1">
      <c r="A50" s="19"/>
      <c r="B50" s="5"/>
      <c r="C50" s="5"/>
      <c r="D50" s="6"/>
      <c r="E50" s="6"/>
      <c r="F50" s="92"/>
      <c r="G50" s="92"/>
    </row>
    <row r="51" spans="1:7" s="8" customFormat="1" ht="15.75" customHeight="1">
      <c r="A51" s="259"/>
      <c r="B51" s="259"/>
      <c r="C51" s="5"/>
      <c r="D51" s="6"/>
      <c r="E51" s="6"/>
      <c r="F51" s="92"/>
      <c r="G51" s="92"/>
    </row>
    <row r="52" spans="1:7" s="8" customFormat="1" ht="15.75" customHeight="1">
      <c r="A52" s="19" t="s">
        <v>678</v>
      </c>
      <c r="B52" s="222" t="s">
        <v>679</v>
      </c>
      <c r="C52" s="222" t="s">
        <v>32</v>
      </c>
      <c r="D52" s="222" t="s">
        <v>33</v>
      </c>
      <c r="E52" s="74" t="s">
        <v>661</v>
      </c>
      <c r="F52" s="74" t="s">
        <v>34</v>
      </c>
      <c r="G52" s="94" t="s">
        <v>41</v>
      </c>
    </row>
    <row r="53" spans="1:7" s="8" customFormat="1" ht="15.75" customHeight="1">
      <c r="A53" s="19"/>
      <c r="B53" s="223"/>
      <c r="C53" s="223"/>
      <c r="D53" s="223"/>
      <c r="E53" s="95" t="s">
        <v>24</v>
      </c>
      <c r="F53" s="114" t="s">
        <v>35</v>
      </c>
      <c r="G53" s="94" t="s">
        <v>36</v>
      </c>
    </row>
    <row r="54" spans="1:7" s="8" customFormat="1" ht="15.75" customHeight="1">
      <c r="A54" s="19"/>
      <c r="B54" s="102" t="s">
        <v>375</v>
      </c>
      <c r="C54" s="103" t="s">
        <v>71</v>
      </c>
      <c r="D54" s="219" t="s">
        <v>659</v>
      </c>
      <c r="E54" s="104">
        <v>43923</v>
      </c>
      <c r="F54" s="104">
        <f>E54+5</f>
        <v>43928</v>
      </c>
      <c r="G54" s="75">
        <f>F54+29</f>
        <v>43957</v>
      </c>
    </row>
    <row r="55" spans="1:7" s="8" customFormat="1" ht="15.75" customHeight="1">
      <c r="A55" s="19"/>
      <c r="B55" s="102" t="s">
        <v>376</v>
      </c>
      <c r="C55" s="105" t="s">
        <v>297</v>
      </c>
      <c r="D55" s="227"/>
      <c r="E55" s="106">
        <f t="shared" ref="E55:G58" si="5">E54+7</f>
        <v>43930</v>
      </c>
      <c r="F55" s="104">
        <f t="shared" si="5"/>
        <v>43935</v>
      </c>
      <c r="G55" s="75">
        <f t="shared" si="5"/>
        <v>43964</v>
      </c>
    </row>
    <row r="56" spans="1:7" s="8" customFormat="1" ht="15.75" customHeight="1">
      <c r="A56" s="19"/>
      <c r="B56" s="102" t="s">
        <v>316</v>
      </c>
      <c r="C56" s="107" t="s">
        <v>297</v>
      </c>
      <c r="D56" s="227"/>
      <c r="E56" s="106">
        <f t="shared" si="5"/>
        <v>43937</v>
      </c>
      <c r="F56" s="104">
        <f t="shared" si="5"/>
        <v>43942</v>
      </c>
      <c r="G56" s="75">
        <f t="shared" si="5"/>
        <v>43971</v>
      </c>
    </row>
    <row r="57" spans="1:7" s="8" customFormat="1" ht="15.75" customHeight="1">
      <c r="A57" s="19"/>
      <c r="B57" s="102" t="s">
        <v>334</v>
      </c>
      <c r="C57" s="105" t="s">
        <v>76</v>
      </c>
      <c r="D57" s="227"/>
      <c r="E57" s="106">
        <f t="shared" si="5"/>
        <v>43944</v>
      </c>
      <c r="F57" s="104">
        <f t="shared" si="5"/>
        <v>43949</v>
      </c>
      <c r="G57" s="75">
        <f t="shared" si="5"/>
        <v>43978</v>
      </c>
    </row>
    <row r="58" spans="1:7" s="8" customFormat="1" ht="15.75" customHeight="1">
      <c r="A58" s="19"/>
      <c r="B58" s="102" t="s">
        <v>335</v>
      </c>
      <c r="C58" s="107" t="s">
        <v>71</v>
      </c>
      <c r="D58" s="228"/>
      <c r="E58" s="106">
        <f t="shared" si="5"/>
        <v>43951</v>
      </c>
      <c r="F58" s="104">
        <f t="shared" si="5"/>
        <v>43956</v>
      </c>
      <c r="G58" s="75">
        <f t="shared" si="5"/>
        <v>43985</v>
      </c>
    </row>
    <row r="59" spans="1:7" s="8" customFormat="1" ht="15.75" customHeight="1">
      <c r="A59" s="19"/>
      <c r="B59" s="15"/>
      <c r="C59" s="15"/>
      <c r="D59" s="17"/>
      <c r="E59" s="20"/>
      <c r="F59" s="18"/>
      <c r="G59" s="14"/>
    </row>
    <row r="60" spans="1:7" s="8" customFormat="1" ht="15.75" customHeight="1">
      <c r="A60" s="19"/>
      <c r="B60" s="5"/>
      <c r="C60" s="5"/>
      <c r="D60" s="6"/>
      <c r="E60" s="6"/>
      <c r="F60" s="92"/>
      <c r="G60" s="92"/>
    </row>
    <row r="61" spans="1:7" s="8" customFormat="1" ht="15.75" customHeight="1">
      <c r="A61" s="19"/>
      <c r="B61" s="222" t="s">
        <v>31</v>
      </c>
      <c r="C61" s="222" t="s">
        <v>32</v>
      </c>
      <c r="D61" s="222" t="s">
        <v>33</v>
      </c>
      <c r="E61" s="74" t="s">
        <v>661</v>
      </c>
      <c r="F61" s="74" t="s">
        <v>34</v>
      </c>
      <c r="G61" s="94" t="s">
        <v>41</v>
      </c>
    </row>
    <row r="62" spans="1:7" s="8" customFormat="1" ht="15.75" customHeight="1">
      <c r="A62" s="19"/>
      <c r="B62" s="223"/>
      <c r="C62" s="223"/>
      <c r="D62" s="223"/>
      <c r="E62" s="95" t="s">
        <v>24</v>
      </c>
      <c r="F62" s="77" t="s">
        <v>35</v>
      </c>
      <c r="G62" s="74" t="s">
        <v>36</v>
      </c>
    </row>
    <row r="63" spans="1:7" s="8" customFormat="1" ht="15.75" customHeight="1">
      <c r="A63" s="19"/>
      <c r="B63" s="111" t="s">
        <v>387</v>
      </c>
      <c r="C63" s="112" t="s">
        <v>388</v>
      </c>
      <c r="D63" s="219" t="s">
        <v>663</v>
      </c>
      <c r="E63" s="75">
        <v>43919</v>
      </c>
      <c r="F63" s="75">
        <f>E63+4</f>
        <v>43923</v>
      </c>
      <c r="G63" s="75">
        <f>F63+30</f>
        <v>43953</v>
      </c>
    </row>
    <row r="64" spans="1:7" s="8" customFormat="1" ht="15.75" customHeight="1">
      <c r="A64" s="19"/>
      <c r="B64" s="111" t="s">
        <v>389</v>
      </c>
      <c r="C64" s="112" t="s">
        <v>393</v>
      </c>
      <c r="D64" s="227"/>
      <c r="E64" s="76">
        <f t="shared" ref="E64:G67" si="6">E63+7</f>
        <v>43926</v>
      </c>
      <c r="F64" s="75">
        <f t="shared" si="6"/>
        <v>43930</v>
      </c>
      <c r="G64" s="75">
        <f t="shared" si="6"/>
        <v>43960</v>
      </c>
    </row>
    <row r="65" spans="1:7" s="8" customFormat="1" ht="15.75" customHeight="1">
      <c r="A65" s="19"/>
      <c r="B65" s="111" t="s">
        <v>390</v>
      </c>
      <c r="C65" s="112" t="s">
        <v>394</v>
      </c>
      <c r="D65" s="227"/>
      <c r="E65" s="76">
        <f t="shared" si="6"/>
        <v>43933</v>
      </c>
      <c r="F65" s="75">
        <f t="shared" si="6"/>
        <v>43937</v>
      </c>
      <c r="G65" s="75">
        <f t="shared" si="6"/>
        <v>43967</v>
      </c>
    </row>
    <row r="66" spans="1:7" s="8" customFormat="1" ht="15.75" customHeight="1">
      <c r="A66" s="19"/>
      <c r="B66" s="111" t="s">
        <v>391</v>
      </c>
      <c r="C66" s="112" t="s">
        <v>395</v>
      </c>
      <c r="D66" s="227"/>
      <c r="E66" s="76">
        <f t="shared" si="6"/>
        <v>43940</v>
      </c>
      <c r="F66" s="75">
        <f t="shared" si="6"/>
        <v>43944</v>
      </c>
      <c r="G66" s="75">
        <f t="shared" si="6"/>
        <v>43974</v>
      </c>
    </row>
    <row r="67" spans="1:7" s="8" customFormat="1" ht="15.75" customHeight="1">
      <c r="A67" s="19"/>
      <c r="B67" s="111" t="s">
        <v>392</v>
      </c>
      <c r="C67" s="112" t="s">
        <v>396</v>
      </c>
      <c r="D67" s="228"/>
      <c r="E67" s="76">
        <f t="shared" si="6"/>
        <v>43947</v>
      </c>
      <c r="F67" s="75">
        <f t="shared" si="6"/>
        <v>43951</v>
      </c>
      <c r="G67" s="75">
        <f t="shared" si="6"/>
        <v>43981</v>
      </c>
    </row>
    <row r="68" spans="1:7" s="8" customFormat="1" ht="15.75" customHeight="1">
      <c r="A68" s="19"/>
      <c r="B68" s="11"/>
      <c r="C68" s="11"/>
      <c r="D68" s="12"/>
      <c r="E68" s="13"/>
      <c r="F68" s="14"/>
      <c r="G68" s="14"/>
    </row>
    <row r="69" spans="1:7" s="8" customFormat="1" ht="15.75" customHeight="1">
      <c r="A69" s="19"/>
      <c r="B69" s="5"/>
      <c r="C69" s="5"/>
      <c r="D69" s="6"/>
      <c r="E69" s="6"/>
      <c r="F69" s="92"/>
      <c r="G69" s="92"/>
    </row>
    <row r="70" spans="1:7" s="8" customFormat="1" ht="15.75" customHeight="1">
      <c r="A70" s="259"/>
      <c r="B70" s="259"/>
      <c r="C70" s="5"/>
      <c r="D70" s="6"/>
      <c r="E70" s="6"/>
      <c r="F70" s="92"/>
      <c r="G70" s="92"/>
    </row>
    <row r="71" spans="1:7" s="8" customFormat="1" ht="15.75" customHeight="1">
      <c r="A71" s="19" t="s">
        <v>680</v>
      </c>
      <c r="B71" s="222" t="s">
        <v>31</v>
      </c>
      <c r="C71" s="222" t="s">
        <v>32</v>
      </c>
      <c r="D71" s="222" t="s">
        <v>33</v>
      </c>
      <c r="E71" s="74" t="s">
        <v>374</v>
      </c>
      <c r="F71" s="74" t="s">
        <v>34</v>
      </c>
      <c r="G71" s="94" t="s">
        <v>42</v>
      </c>
    </row>
    <row r="72" spans="1:7" s="8" customFormat="1" ht="15.75" customHeight="1">
      <c r="A72" s="19"/>
      <c r="B72" s="223"/>
      <c r="C72" s="223"/>
      <c r="D72" s="223"/>
      <c r="E72" s="95" t="s">
        <v>24</v>
      </c>
      <c r="F72" s="77" t="s">
        <v>35</v>
      </c>
      <c r="G72" s="74" t="s">
        <v>36</v>
      </c>
    </row>
    <row r="73" spans="1:7" s="8" customFormat="1" ht="15.75" customHeight="1">
      <c r="A73" s="19"/>
      <c r="B73" s="111" t="s">
        <v>681</v>
      </c>
      <c r="C73" s="112" t="s">
        <v>682</v>
      </c>
      <c r="D73" s="219" t="s">
        <v>683</v>
      </c>
      <c r="E73" s="104">
        <v>43920</v>
      </c>
      <c r="F73" s="104">
        <f>E73+4</f>
        <v>43924</v>
      </c>
      <c r="G73" s="104">
        <f>F73+31</f>
        <v>43955</v>
      </c>
    </row>
    <row r="74" spans="1:7" s="8" customFormat="1" ht="15.75" customHeight="1">
      <c r="A74" s="19"/>
      <c r="B74" s="111" t="s">
        <v>684</v>
      </c>
      <c r="C74" s="112" t="s">
        <v>685</v>
      </c>
      <c r="D74" s="227"/>
      <c r="E74" s="76">
        <f t="shared" ref="E74:G77" si="7">E73+7</f>
        <v>43927</v>
      </c>
      <c r="F74" s="104">
        <f t="shared" si="7"/>
        <v>43931</v>
      </c>
      <c r="G74" s="75">
        <f t="shared" si="7"/>
        <v>43962</v>
      </c>
    </row>
    <row r="75" spans="1:7" s="8" customFormat="1" ht="15.75" customHeight="1">
      <c r="A75" s="19"/>
      <c r="B75" s="111" t="s">
        <v>686</v>
      </c>
      <c r="C75" s="112" t="s">
        <v>687</v>
      </c>
      <c r="D75" s="227"/>
      <c r="E75" s="76">
        <f t="shared" si="7"/>
        <v>43934</v>
      </c>
      <c r="F75" s="104">
        <f t="shared" si="7"/>
        <v>43938</v>
      </c>
      <c r="G75" s="75">
        <f t="shared" si="7"/>
        <v>43969</v>
      </c>
    </row>
    <row r="76" spans="1:7" s="8" customFormat="1" ht="15.75" customHeight="1">
      <c r="A76" s="19"/>
      <c r="B76" s="111" t="s">
        <v>688</v>
      </c>
      <c r="C76" s="112" t="s">
        <v>672</v>
      </c>
      <c r="D76" s="227"/>
      <c r="E76" s="76">
        <f t="shared" si="7"/>
        <v>43941</v>
      </c>
      <c r="F76" s="104">
        <f t="shared" si="7"/>
        <v>43945</v>
      </c>
      <c r="G76" s="75">
        <f t="shared" si="7"/>
        <v>43976</v>
      </c>
    </row>
    <row r="77" spans="1:7" s="8" customFormat="1" ht="15.75" customHeight="1">
      <c r="A77" s="19"/>
      <c r="B77" s="111" t="s">
        <v>689</v>
      </c>
      <c r="C77" s="112" t="s">
        <v>674</v>
      </c>
      <c r="D77" s="228"/>
      <c r="E77" s="76">
        <f t="shared" si="7"/>
        <v>43948</v>
      </c>
      <c r="F77" s="104">
        <f t="shared" si="7"/>
        <v>43952</v>
      </c>
      <c r="G77" s="75">
        <f t="shared" si="7"/>
        <v>43983</v>
      </c>
    </row>
    <row r="78" spans="1:7" s="8" customFormat="1" ht="15.75" customHeight="1">
      <c r="A78" s="19"/>
      <c r="B78" s="92"/>
      <c r="C78" s="5"/>
      <c r="D78" s="6"/>
      <c r="E78" s="6"/>
      <c r="F78" s="92"/>
      <c r="G78" s="92"/>
    </row>
    <row r="79" spans="1:7" s="8" customFormat="1" ht="15.75" customHeight="1">
      <c r="A79" s="19"/>
      <c r="B79" s="92"/>
      <c r="C79" s="5"/>
      <c r="D79" s="6"/>
      <c r="E79" s="6"/>
      <c r="F79" s="92"/>
      <c r="G79" s="92"/>
    </row>
    <row r="80" spans="1:7" s="8" customFormat="1" ht="15.75" customHeight="1">
      <c r="A80" s="19"/>
      <c r="B80" s="222" t="s">
        <v>31</v>
      </c>
      <c r="C80" s="222" t="s">
        <v>32</v>
      </c>
      <c r="D80" s="222" t="s">
        <v>33</v>
      </c>
      <c r="E80" s="74" t="s">
        <v>374</v>
      </c>
      <c r="F80" s="74" t="s">
        <v>34</v>
      </c>
      <c r="G80" s="94" t="s">
        <v>42</v>
      </c>
    </row>
    <row r="81" spans="1:7" s="8" customFormat="1" ht="15.75" customHeight="1">
      <c r="A81" s="19"/>
      <c r="B81" s="223"/>
      <c r="C81" s="223"/>
      <c r="D81" s="223"/>
      <c r="E81" s="95" t="s">
        <v>24</v>
      </c>
      <c r="F81" s="77" t="s">
        <v>35</v>
      </c>
      <c r="G81" s="74" t="s">
        <v>36</v>
      </c>
    </row>
    <row r="82" spans="1:7" s="8" customFormat="1" ht="15.75" customHeight="1">
      <c r="A82" s="19"/>
      <c r="B82" s="102" t="s">
        <v>401</v>
      </c>
      <c r="C82" s="103" t="s">
        <v>690</v>
      </c>
      <c r="D82" s="219" t="s">
        <v>691</v>
      </c>
      <c r="E82" s="104">
        <v>43918</v>
      </c>
      <c r="F82" s="104">
        <f>E82+4</f>
        <v>43922</v>
      </c>
      <c r="G82" s="104">
        <f>F82+30</f>
        <v>43952</v>
      </c>
    </row>
    <row r="83" spans="1:7" s="8" customFormat="1" ht="15.75" customHeight="1">
      <c r="A83" s="19"/>
      <c r="B83" s="102" t="s">
        <v>397</v>
      </c>
      <c r="C83" s="105" t="s">
        <v>685</v>
      </c>
      <c r="D83" s="227"/>
      <c r="E83" s="76">
        <f t="shared" ref="E83:G86" si="8">E82+7</f>
        <v>43925</v>
      </c>
      <c r="F83" s="104">
        <f t="shared" si="8"/>
        <v>43929</v>
      </c>
      <c r="G83" s="75">
        <f t="shared" si="8"/>
        <v>43959</v>
      </c>
    </row>
    <row r="84" spans="1:7" s="8" customFormat="1" ht="15.75" customHeight="1">
      <c r="A84" s="19"/>
      <c r="B84" s="102" t="s">
        <v>398</v>
      </c>
      <c r="C84" s="107" t="s">
        <v>692</v>
      </c>
      <c r="D84" s="227"/>
      <c r="E84" s="76">
        <f t="shared" si="8"/>
        <v>43932</v>
      </c>
      <c r="F84" s="104">
        <f t="shared" si="8"/>
        <v>43936</v>
      </c>
      <c r="G84" s="75">
        <f t="shared" si="8"/>
        <v>43966</v>
      </c>
    </row>
    <row r="85" spans="1:7" s="8" customFormat="1" ht="15.75" customHeight="1">
      <c r="A85" s="19"/>
      <c r="B85" s="102" t="s">
        <v>399</v>
      </c>
      <c r="C85" s="105" t="s">
        <v>693</v>
      </c>
      <c r="D85" s="227"/>
      <c r="E85" s="76">
        <f t="shared" si="8"/>
        <v>43939</v>
      </c>
      <c r="F85" s="104">
        <f t="shared" si="8"/>
        <v>43943</v>
      </c>
      <c r="G85" s="75">
        <f t="shared" si="8"/>
        <v>43973</v>
      </c>
    </row>
    <row r="86" spans="1:7" s="8" customFormat="1" ht="15.75" customHeight="1">
      <c r="A86" s="19"/>
      <c r="B86" s="102" t="s">
        <v>400</v>
      </c>
      <c r="C86" s="107" t="s">
        <v>694</v>
      </c>
      <c r="D86" s="228"/>
      <c r="E86" s="76">
        <f t="shared" si="8"/>
        <v>43946</v>
      </c>
      <c r="F86" s="104">
        <f t="shared" si="8"/>
        <v>43950</v>
      </c>
      <c r="G86" s="75">
        <f t="shared" si="8"/>
        <v>43980</v>
      </c>
    </row>
    <row r="87" spans="1:7" s="8" customFormat="1" ht="15.75" customHeight="1">
      <c r="A87" s="259"/>
      <c r="B87" s="259"/>
      <c r="C87" s="5"/>
      <c r="D87" s="6"/>
      <c r="E87" s="6"/>
      <c r="F87" s="92"/>
      <c r="G87" s="92"/>
    </row>
    <row r="88" spans="1:7" s="8" customFormat="1" ht="15.75" customHeight="1">
      <c r="A88" s="19" t="s">
        <v>695</v>
      </c>
      <c r="B88" s="222" t="s">
        <v>31</v>
      </c>
      <c r="C88" s="222" t="s">
        <v>32</v>
      </c>
      <c r="D88" s="222" t="s">
        <v>33</v>
      </c>
      <c r="E88" s="74" t="s">
        <v>374</v>
      </c>
      <c r="F88" s="74" t="s">
        <v>34</v>
      </c>
      <c r="G88" s="94" t="s">
        <v>43</v>
      </c>
    </row>
    <row r="89" spans="1:7" s="8" customFormat="1" ht="15.75" customHeight="1">
      <c r="A89" s="19"/>
      <c r="B89" s="223"/>
      <c r="C89" s="223"/>
      <c r="D89" s="223"/>
      <c r="E89" s="95" t="s">
        <v>24</v>
      </c>
      <c r="F89" s="77" t="s">
        <v>35</v>
      </c>
      <c r="G89" s="74" t="s">
        <v>36</v>
      </c>
    </row>
    <row r="90" spans="1:7" s="8" customFormat="1" ht="15.75" customHeight="1">
      <c r="A90" s="19"/>
      <c r="B90" s="105" t="s">
        <v>377</v>
      </c>
      <c r="C90" s="108" t="s">
        <v>378</v>
      </c>
      <c r="D90" s="232" t="s">
        <v>662</v>
      </c>
      <c r="E90" s="104">
        <v>43920</v>
      </c>
      <c r="F90" s="104">
        <f>E90+4</f>
        <v>43924</v>
      </c>
      <c r="G90" s="104">
        <f>F90+26</f>
        <v>43950</v>
      </c>
    </row>
    <row r="91" spans="1:7" s="8" customFormat="1" ht="15.75" customHeight="1">
      <c r="A91" s="19"/>
      <c r="B91" s="105" t="s">
        <v>379</v>
      </c>
      <c r="C91" s="105" t="s">
        <v>383</v>
      </c>
      <c r="D91" s="233"/>
      <c r="E91" s="76">
        <f t="shared" ref="E91:G94" si="9">E90+7</f>
        <v>43927</v>
      </c>
      <c r="F91" s="104">
        <f t="shared" si="9"/>
        <v>43931</v>
      </c>
      <c r="G91" s="75">
        <f t="shared" si="9"/>
        <v>43957</v>
      </c>
    </row>
    <row r="92" spans="1:7" s="8" customFormat="1" ht="15.75" customHeight="1">
      <c r="A92" s="19"/>
      <c r="B92" s="109" t="s">
        <v>380</v>
      </c>
      <c r="C92" s="110" t="s">
        <v>384</v>
      </c>
      <c r="D92" s="233"/>
      <c r="E92" s="76">
        <f t="shared" si="9"/>
        <v>43934</v>
      </c>
      <c r="F92" s="104">
        <f t="shared" si="9"/>
        <v>43938</v>
      </c>
      <c r="G92" s="75">
        <f t="shared" si="9"/>
        <v>43964</v>
      </c>
    </row>
    <row r="93" spans="1:7" s="8" customFormat="1" ht="15.75" customHeight="1">
      <c r="A93" s="19"/>
      <c r="B93" s="110" t="s">
        <v>381</v>
      </c>
      <c r="C93" s="110" t="s">
        <v>385</v>
      </c>
      <c r="D93" s="233"/>
      <c r="E93" s="76">
        <f t="shared" si="9"/>
        <v>43941</v>
      </c>
      <c r="F93" s="104">
        <f t="shared" si="9"/>
        <v>43945</v>
      </c>
      <c r="G93" s="75">
        <f t="shared" si="9"/>
        <v>43971</v>
      </c>
    </row>
    <row r="94" spans="1:7" s="8" customFormat="1" ht="15.75" customHeight="1">
      <c r="A94" s="19"/>
      <c r="B94" s="110" t="s">
        <v>382</v>
      </c>
      <c r="C94" s="110" t="s">
        <v>386</v>
      </c>
      <c r="D94" s="234"/>
      <c r="E94" s="76">
        <f t="shared" si="9"/>
        <v>43948</v>
      </c>
      <c r="F94" s="104">
        <f t="shared" si="9"/>
        <v>43952</v>
      </c>
      <c r="G94" s="75">
        <f t="shared" si="9"/>
        <v>43978</v>
      </c>
    </row>
    <row r="95" spans="1:7" s="8" customFormat="1" ht="15.75" customHeight="1">
      <c r="A95" s="19"/>
      <c r="B95" s="15"/>
      <c r="C95" s="15"/>
      <c r="D95" s="15"/>
      <c r="E95" s="15"/>
      <c r="F95" s="14"/>
      <c r="G95" s="14"/>
    </row>
    <row r="96" spans="1:7" s="8" customFormat="1" ht="15.75" customHeight="1">
      <c r="A96" s="259"/>
      <c r="B96" s="259"/>
      <c r="C96" s="5"/>
      <c r="D96" s="6"/>
      <c r="E96" s="6"/>
      <c r="F96" s="92"/>
      <c r="G96" s="92"/>
    </row>
    <row r="97" spans="1:7" s="8" customFormat="1" ht="15.75" customHeight="1">
      <c r="A97" s="19" t="s">
        <v>696</v>
      </c>
      <c r="B97" s="222" t="s">
        <v>31</v>
      </c>
      <c r="C97" s="222" t="s">
        <v>32</v>
      </c>
      <c r="D97" s="222" t="s">
        <v>33</v>
      </c>
      <c r="E97" s="74" t="s">
        <v>661</v>
      </c>
      <c r="F97" s="74" t="s">
        <v>34</v>
      </c>
      <c r="G97" s="94" t="s">
        <v>697</v>
      </c>
    </row>
    <row r="98" spans="1:7" s="8" customFormat="1" ht="15.75" customHeight="1">
      <c r="A98" s="19"/>
      <c r="B98" s="223"/>
      <c r="C98" s="223"/>
      <c r="D98" s="223"/>
      <c r="E98" s="95" t="s">
        <v>24</v>
      </c>
      <c r="F98" s="114" t="s">
        <v>35</v>
      </c>
      <c r="G98" s="74" t="s">
        <v>36</v>
      </c>
    </row>
    <row r="99" spans="1:7" s="8" customFormat="1" ht="15.75" customHeight="1">
      <c r="A99" s="19"/>
      <c r="B99" s="102" t="s">
        <v>401</v>
      </c>
      <c r="C99" s="103" t="s">
        <v>690</v>
      </c>
      <c r="D99" s="219" t="s">
        <v>698</v>
      </c>
      <c r="E99" s="104">
        <v>43918</v>
      </c>
      <c r="F99" s="104">
        <f>E99+5</f>
        <v>43923</v>
      </c>
      <c r="G99" s="75">
        <f>F99+30</f>
        <v>43953</v>
      </c>
    </row>
    <row r="100" spans="1:7" s="8" customFormat="1" ht="15.75" customHeight="1">
      <c r="A100" s="19"/>
      <c r="B100" s="102" t="s">
        <v>397</v>
      </c>
      <c r="C100" s="105" t="s">
        <v>667</v>
      </c>
      <c r="D100" s="227"/>
      <c r="E100" s="106">
        <f t="shared" ref="E100:G101" si="10">E99+7</f>
        <v>43925</v>
      </c>
      <c r="F100" s="104">
        <f t="shared" si="10"/>
        <v>43930</v>
      </c>
      <c r="G100" s="75">
        <f t="shared" si="10"/>
        <v>43960</v>
      </c>
    </row>
    <row r="101" spans="1:7" s="8" customFormat="1" ht="15.75" customHeight="1">
      <c r="A101" s="19"/>
      <c r="B101" s="102" t="s">
        <v>398</v>
      </c>
      <c r="C101" s="107" t="s">
        <v>699</v>
      </c>
      <c r="D101" s="227"/>
      <c r="E101" s="106">
        <f t="shared" si="10"/>
        <v>43932</v>
      </c>
      <c r="F101" s="104">
        <f t="shared" si="10"/>
        <v>43937</v>
      </c>
      <c r="G101" s="75">
        <f t="shared" si="10"/>
        <v>43967</v>
      </c>
    </row>
    <row r="102" spans="1:7" s="8" customFormat="1" ht="15.75" customHeight="1">
      <c r="A102" s="19"/>
      <c r="B102" s="102" t="s">
        <v>399</v>
      </c>
      <c r="C102" s="105" t="s">
        <v>700</v>
      </c>
      <c r="D102" s="227"/>
      <c r="E102" s="106">
        <f>E101+8</f>
        <v>43940</v>
      </c>
      <c r="F102" s="104">
        <f>F101+7</f>
        <v>43944</v>
      </c>
      <c r="G102" s="75">
        <f>G101+7</f>
        <v>43974</v>
      </c>
    </row>
    <row r="103" spans="1:7" s="8" customFormat="1" ht="15.75" customHeight="1">
      <c r="A103" s="19"/>
      <c r="B103" s="102" t="s">
        <v>400</v>
      </c>
      <c r="C103" s="107" t="s">
        <v>701</v>
      </c>
      <c r="D103" s="228"/>
      <c r="E103" s="106">
        <f>E102+7</f>
        <v>43947</v>
      </c>
      <c r="F103" s="104">
        <f>F102+7</f>
        <v>43951</v>
      </c>
      <c r="G103" s="75">
        <f>G102+7</f>
        <v>43981</v>
      </c>
    </row>
    <row r="104" spans="1:7" s="8" customFormat="1" ht="15.75" customHeight="1">
      <c r="A104" s="19"/>
      <c r="B104" s="15"/>
      <c r="C104" s="15"/>
      <c r="D104" s="17"/>
      <c r="E104" s="17"/>
      <c r="F104" s="14"/>
      <c r="G104" s="14"/>
    </row>
    <row r="105" spans="1:7" s="8" customFormat="1" ht="15.75" customHeight="1">
      <c r="A105" s="259"/>
      <c r="B105" s="259"/>
      <c r="C105" s="5"/>
      <c r="D105" s="6"/>
      <c r="E105" s="6"/>
      <c r="F105" s="92"/>
      <c r="G105" s="92"/>
    </row>
    <row r="106" spans="1:7" s="8" customFormat="1" ht="15.75" customHeight="1">
      <c r="A106" s="19" t="s">
        <v>702</v>
      </c>
      <c r="B106" s="264" t="s">
        <v>703</v>
      </c>
      <c r="C106" s="264" t="s">
        <v>32</v>
      </c>
      <c r="D106" s="264" t="s">
        <v>33</v>
      </c>
      <c r="E106" s="74" t="s">
        <v>661</v>
      </c>
      <c r="F106" s="74" t="s">
        <v>34</v>
      </c>
      <c r="G106" s="74" t="s">
        <v>704</v>
      </c>
    </row>
    <row r="107" spans="1:7" s="8" customFormat="1" ht="15.75" customHeight="1">
      <c r="A107" s="19"/>
      <c r="B107" s="264"/>
      <c r="C107" s="264"/>
      <c r="D107" s="264"/>
      <c r="E107" s="74" t="s">
        <v>24</v>
      </c>
      <c r="F107" s="74" t="s">
        <v>35</v>
      </c>
      <c r="G107" s="74" t="s">
        <v>36</v>
      </c>
    </row>
    <row r="108" spans="1:7" s="8" customFormat="1" ht="15.75" customHeight="1">
      <c r="A108" s="19"/>
      <c r="B108" s="102"/>
      <c r="C108" s="113"/>
      <c r="D108" s="219" t="s">
        <v>705</v>
      </c>
      <c r="E108" s="104">
        <v>43921</v>
      </c>
      <c r="F108" s="104">
        <f>E108+5</f>
        <v>43926</v>
      </c>
      <c r="G108" s="75">
        <f>F108+29</f>
        <v>43955</v>
      </c>
    </row>
    <row r="109" spans="1:7" s="8" customFormat="1" ht="15.75" customHeight="1">
      <c r="A109" s="19"/>
      <c r="B109" s="102" t="s">
        <v>444</v>
      </c>
      <c r="C109" s="113" t="s">
        <v>706</v>
      </c>
      <c r="D109" s="227"/>
      <c r="E109" s="106">
        <f t="shared" ref="E109:G112" si="11">E108+7</f>
        <v>43928</v>
      </c>
      <c r="F109" s="104">
        <f t="shared" si="11"/>
        <v>43933</v>
      </c>
      <c r="G109" s="75">
        <f t="shared" si="11"/>
        <v>43962</v>
      </c>
    </row>
    <row r="110" spans="1:7" s="8" customFormat="1" ht="15.75" customHeight="1">
      <c r="A110" s="19"/>
      <c r="B110" s="102" t="s">
        <v>445</v>
      </c>
      <c r="C110" s="113" t="s">
        <v>707</v>
      </c>
      <c r="D110" s="227"/>
      <c r="E110" s="106">
        <f t="shared" si="11"/>
        <v>43935</v>
      </c>
      <c r="F110" s="104">
        <f t="shared" si="11"/>
        <v>43940</v>
      </c>
      <c r="G110" s="75">
        <f t="shared" si="11"/>
        <v>43969</v>
      </c>
    </row>
    <row r="111" spans="1:7" s="8" customFormat="1" ht="15.75" customHeight="1">
      <c r="A111" s="19"/>
      <c r="B111" s="102" t="s">
        <v>446</v>
      </c>
      <c r="C111" s="113" t="s">
        <v>708</v>
      </c>
      <c r="D111" s="227"/>
      <c r="E111" s="106">
        <f t="shared" si="11"/>
        <v>43942</v>
      </c>
      <c r="F111" s="104">
        <f t="shared" si="11"/>
        <v>43947</v>
      </c>
      <c r="G111" s="75">
        <f t="shared" si="11"/>
        <v>43976</v>
      </c>
    </row>
    <row r="112" spans="1:7" s="8" customFormat="1" ht="15.75" customHeight="1">
      <c r="A112" s="19"/>
      <c r="B112" s="102" t="s">
        <v>447</v>
      </c>
      <c r="C112" s="113" t="s">
        <v>709</v>
      </c>
      <c r="D112" s="228"/>
      <c r="E112" s="106">
        <f t="shared" si="11"/>
        <v>43949</v>
      </c>
      <c r="F112" s="104">
        <f t="shared" si="11"/>
        <v>43954</v>
      </c>
      <c r="G112" s="75">
        <f t="shared" si="11"/>
        <v>43983</v>
      </c>
    </row>
    <row r="113" spans="1:7" s="8" customFormat="1" ht="15.75" customHeight="1">
      <c r="A113" s="19"/>
      <c r="B113" s="5"/>
      <c r="C113" s="5"/>
      <c r="D113" s="6"/>
      <c r="E113" s="6"/>
      <c r="F113" s="92"/>
      <c r="G113" s="92" t="s">
        <v>710</v>
      </c>
    </row>
    <row r="114" spans="1:7" s="8" customFormat="1" ht="15.75" customHeight="1">
      <c r="A114" s="259"/>
      <c r="B114" s="259"/>
      <c r="C114" s="5"/>
      <c r="D114" s="6"/>
      <c r="E114" s="6"/>
      <c r="F114" s="92"/>
      <c r="G114" s="92"/>
    </row>
    <row r="115" spans="1:7" s="8" customFormat="1" ht="15.75" customHeight="1">
      <c r="A115" s="19" t="s">
        <v>711</v>
      </c>
      <c r="B115" s="224" t="s">
        <v>31</v>
      </c>
      <c r="C115" s="224" t="s">
        <v>32</v>
      </c>
      <c r="D115" s="224" t="s">
        <v>33</v>
      </c>
      <c r="E115" s="74" t="s">
        <v>374</v>
      </c>
      <c r="F115" s="74" t="s">
        <v>34</v>
      </c>
      <c r="G115" s="74" t="s">
        <v>712</v>
      </c>
    </row>
    <row r="116" spans="1:7" s="8" customFormat="1" ht="15.75" customHeight="1">
      <c r="A116" s="19"/>
      <c r="B116" s="225"/>
      <c r="C116" s="225"/>
      <c r="D116" s="225"/>
      <c r="E116" s="74" t="s">
        <v>24</v>
      </c>
      <c r="F116" s="74" t="s">
        <v>35</v>
      </c>
      <c r="G116" s="74" t="s">
        <v>36</v>
      </c>
    </row>
    <row r="117" spans="1:7" s="8" customFormat="1" ht="15.75" customHeight="1">
      <c r="A117" s="19"/>
      <c r="B117" s="115" t="s">
        <v>402</v>
      </c>
      <c r="C117" s="115" t="s">
        <v>405</v>
      </c>
      <c r="D117" s="232" t="s">
        <v>713</v>
      </c>
      <c r="E117" s="75">
        <v>43921</v>
      </c>
      <c r="F117" s="75">
        <f>E117+4</f>
        <v>43925</v>
      </c>
      <c r="G117" s="75">
        <f>F117+31</f>
        <v>43956</v>
      </c>
    </row>
    <row r="118" spans="1:7" s="8" customFormat="1" ht="15.75" customHeight="1">
      <c r="A118" s="19"/>
      <c r="B118" s="115" t="s">
        <v>403</v>
      </c>
      <c r="C118" s="115" t="s">
        <v>352</v>
      </c>
      <c r="D118" s="233"/>
      <c r="E118" s="76">
        <f t="shared" ref="E118:G122" si="12">E117+7</f>
        <v>43928</v>
      </c>
      <c r="F118" s="75">
        <f t="shared" si="12"/>
        <v>43932</v>
      </c>
      <c r="G118" s="75">
        <f t="shared" si="12"/>
        <v>43963</v>
      </c>
    </row>
    <row r="119" spans="1:7" s="8" customFormat="1" ht="15.75" customHeight="1">
      <c r="A119" s="19"/>
      <c r="B119" s="115" t="s">
        <v>317</v>
      </c>
      <c r="C119" s="115" t="s">
        <v>406</v>
      </c>
      <c r="D119" s="233"/>
      <c r="E119" s="76">
        <f t="shared" si="12"/>
        <v>43935</v>
      </c>
      <c r="F119" s="75">
        <f t="shared" si="12"/>
        <v>43939</v>
      </c>
      <c r="G119" s="75">
        <f t="shared" si="12"/>
        <v>43970</v>
      </c>
    </row>
    <row r="120" spans="1:7" s="8" customFormat="1" ht="15.75" customHeight="1">
      <c r="A120" s="19"/>
      <c r="B120" s="115" t="s">
        <v>404</v>
      </c>
      <c r="C120" s="115" t="s">
        <v>224</v>
      </c>
      <c r="D120" s="233"/>
      <c r="E120" s="76">
        <f t="shared" si="12"/>
        <v>43942</v>
      </c>
      <c r="F120" s="75">
        <f t="shared" si="12"/>
        <v>43946</v>
      </c>
      <c r="G120" s="75">
        <f t="shared" si="12"/>
        <v>43977</v>
      </c>
    </row>
    <row r="121" spans="1:7" s="8" customFormat="1" ht="15.75" customHeight="1">
      <c r="A121" s="19"/>
      <c r="B121" s="115" t="s">
        <v>336</v>
      </c>
      <c r="C121" s="115" t="s">
        <v>232</v>
      </c>
      <c r="D121" s="233"/>
      <c r="E121" s="76">
        <f t="shared" si="12"/>
        <v>43949</v>
      </c>
      <c r="F121" s="75">
        <f t="shared" si="12"/>
        <v>43953</v>
      </c>
      <c r="G121" s="75">
        <f t="shared" si="12"/>
        <v>43984</v>
      </c>
    </row>
    <row r="122" spans="1:7" s="8" customFormat="1" ht="15.75" customHeight="1">
      <c r="A122" s="19"/>
      <c r="B122" s="116"/>
      <c r="C122" s="116"/>
      <c r="D122" s="234"/>
      <c r="E122" s="76">
        <f t="shared" si="12"/>
        <v>43956</v>
      </c>
      <c r="F122" s="75">
        <f t="shared" si="12"/>
        <v>43960</v>
      </c>
      <c r="G122" s="75">
        <f t="shared" si="12"/>
        <v>43991</v>
      </c>
    </row>
    <row r="123" spans="1:7" s="8" customFormat="1" ht="15.75" customHeight="1">
      <c r="A123" s="19"/>
      <c r="B123" s="5"/>
      <c r="C123" s="5"/>
      <c r="D123" s="6"/>
      <c r="E123" s="6"/>
      <c r="F123" s="92"/>
      <c r="G123" s="92"/>
    </row>
    <row r="124" spans="1:7" s="8" customFormat="1" ht="15.75" customHeight="1">
      <c r="A124" s="259"/>
      <c r="B124" s="259"/>
      <c r="C124" s="5"/>
      <c r="D124" s="6"/>
      <c r="E124" s="6"/>
      <c r="F124" s="92"/>
      <c r="G124" s="92"/>
    </row>
    <row r="125" spans="1:7" s="8" customFormat="1" ht="15.75" customHeight="1">
      <c r="A125" s="19" t="s">
        <v>714</v>
      </c>
      <c r="B125" s="222" t="s">
        <v>31</v>
      </c>
      <c r="C125" s="222" t="s">
        <v>32</v>
      </c>
      <c r="D125" s="222" t="s">
        <v>33</v>
      </c>
      <c r="E125" s="74" t="s">
        <v>661</v>
      </c>
      <c r="F125" s="74" t="s">
        <v>34</v>
      </c>
      <c r="G125" s="94" t="s">
        <v>46</v>
      </c>
    </row>
    <row r="126" spans="1:7" s="8" customFormat="1" ht="15.75" customHeight="1">
      <c r="A126" s="19"/>
      <c r="B126" s="223"/>
      <c r="C126" s="223"/>
      <c r="D126" s="223"/>
      <c r="E126" s="95" t="s">
        <v>24</v>
      </c>
      <c r="F126" s="77" t="s">
        <v>35</v>
      </c>
      <c r="G126" s="74" t="s">
        <v>36</v>
      </c>
    </row>
    <row r="127" spans="1:7" s="8" customFormat="1" ht="15.75" customHeight="1">
      <c r="A127" s="19"/>
      <c r="B127" s="115" t="s">
        <v>407</v>
      </c>
      <c r="C127" s="115" t="s">
        <v>409</v>
      </c>
      <c r="D127" s="232" t="s">
        <v>715</v>
      </c>
      <c r="E127" s="75">
        <v>43920</v>
      </c>
      <c r="F127" s="75">
        <f>E127+4</f>
        <v>43924</v>
      </c>
      <c r="G127" s="75">
        <f>F127+31</f>
        <v>43955</v>
      </c>
    </row>
    <row r="128" spans="1:7" s="8" customFormat="1" ht="15.75" customHeight="1">
      <c r="A128" s="19"/>
      <c r="B128" s="115"/>
      <c r="C128" s="115"/>
      <c r="D128" s="233"/>
      <c r="E128" s="76">
        <f t="shared" ref="E128:G132" si="13">E127+7</f>
        <v>43927</v>
      </c>
      <c r="F128" s="75">
        <f t="shared" si="13"/>
        <v>43931</v>
      </c>
      <c r="G128" s="75">
        <f t="shared" si="13"/>
        <v>43962</v>
      </c>
    </row>
    <row r="129" spans="1:7" s="8" customFormat="1" ht="15.75" customHeight="1">
      <c r="A129" s="19"/>
      <c r="B129" s="115" t="s">
        <v>337</v>
      </c>
      <c r="C129" s="115" t="s">
        <v>232</v>
      </c>
      <c r="D129" s="233"/>
      <c r="E129" s="76">
        <f t="shared" si="13"/>
        <v>43934</v>
      </c>
      <c r="F129" s="75">
        <f t="shared" si="13"/>
        <v>43938</v>
      </c>
      <c r="G129" s="75">
        <f t="shared" si="13"/>
        <v>43969</v>
      </c>
    </row>
    <row r="130" spans="1:7" s="8" customFormat="1" ht="15.75" customHeight="1">
      <c r="A130" s="19"/>
      <c r="B130" s="115" t="s">
        <v>408</v>
      </c>
      <c r="C130" s="115" t="s">
        <v>410</v>
      </c>
      <c r="D130" s="233"/>
      <c r="E130" s="76">
        <f t="shared" si="13"/>
        <v>43941</v>
      </c>
      <c r="F130" s="75">
        <f t="shared" si="13"/>
        <v>43945</v>
      </c>
      <c r="G130" s="75">
        <f t="shared" si="13"/>
        <v>43976</v>
      </c>
    </row>
    <row r="131" spans="1:7" s="8" customFormat="1" ht="15.75" customHeight="1">
      <c r="A131" s="19"/>
      <c r="B131" s="116" t="s">
        <v>338</v>
      </c>
      <c r="C131" s="116" t="s">
        <v>251</v>
      </c>
      <c r="D131" s="233"/>
      <c r="E131" s="76">
        <f t="shared" si="13"/>
        <v>43948</v>
      </c>
      <c r="F131" s="75">
        <f t="shared" si="13"/>
        <v>43952</v>
      </c>
      <c r="G131" s="75">
        <f t="shared" si="13"/>
        <v>43983</v>
      </c>
    </row>
    <row r="132" spans="1:7" s="8" customFormat="1" ht="15.75" customHeight="1">
      <c r="A132" s="19"/>
      <c r="B132" s="116"/>
      <c r="C132" s="116"/>
      <c r="D132" s="234"/>
      <c r="E132" s="76">
        <f t="shared" si="13"/>
        <v>43955</v>
      </c>
      <c r="F132" s="75">
        <f t="shared" si="13"/>
        <v>43959</v>
      </c>
      <c r="G132" s="75">
        <f t="shared" si="13"/>
        <v>43990</v>
      </c>
    </row>
    <row r="133" spans="1:7" s="8" customFormat="1" ht="15.75" customHeight="1">
      <c r="A133" s="19"/>
      <c r="B133" s="5"/>
      <c r="C133" s="5"/>
      <c r="D133" s="6"/>
      <c r="E133" s="6"/>
      <c r="F133" s="92"/>
      <c r="G133" s="92"/>
    </row>
    <row r="134" spans="1:7" s="8" customFormat="1" ht="15.75" customHeight="1">
      <c r="A134" s="259"/>
      <c r="B134" s="259"/>
      <c r="C134" s="5"/>
      <c r="D134" s="6"/>
      <c r="E134" s="6"/>
      <c r="F134" s="92"/>
      <c r="G134" s="92"/>
    </row>
    <row r="135" spans="1:7" s="8" customFormat="1" ht="15.75" customHeight="1">
      <c r="A135" s="19" t="s">
        <v>716</v>
      </c>
      <c r="B135" s="224" t="s">
        <v>31</v>
      </c>
      <c r="C135" s="224" t="s">
        <v>32</v>
      </c>
      <c r="D135" s="224" t="s">
        <v>33</v>
      </c>
      <c r="E135" s="74" t="s">
        <v>661</v>
      </c>
      <c r="F135" s="74" t="s">
        <v>34</v>
      </c>
      <c r="G135" s="74" t="s">
        <v>50</v>
      </c>
    </row>
    <row r="136" spans="1:7" s="8" customFormat="1" ht="15.75" customHeight="1">
      <c r="A136" s="19"/>
      <c r="B136" s="225"/>
      <c r="C136" s="225"/>
      <c r="D136" s="225"/>
      <c r="E136" s="74" t="s">
        <v>24</v>
      </c>
      <c r="F136" s="74" t="s">
        <v>35</v>
      </c>
      <c r="G136" s="74" t="s">
        <v>36</v>
      </c>
    </row>
    <row r="137" spans="1:7" s="8" customFormat="1" ht="15.75" customHeight="1">
      <c r="A137" s="19"/>
      <c r="B137" s="117"/>
      <c r="C137" s="118"/>
      <c r="D137" s="219" t="s">
        <v>717</v>
      </c>
      <c r="E137" s="75">
        <v>43919</v>
      </c>
      <c r="F137" s="75">
        <f>E137+4</f>
        <v>43923</v>
      </c>
      <c r="G137" s="75">
        <f>F137+31</f>
        <v>43954</v>
      </c>
    </row>
    <row r="138" spans="1:7" s="8" customFormat="1" ht="15.75" customHeight="1">
      <c r="A138" s="19"/>
      <c r="B138" s="119" t="s">
        <v>411</v>
      </c>
      <c r="C138" s="118" t="s">
        <v>132</v>
      </c>
      <c r="D138" s="227"/>
      <c r="E138" s="76">
        <f t="shared" ref="E138:G142" si="14">E137+7</f>
        <v>43926</v>
      </c>
      <c r="F138" s="75">
        <f t="shared" si="14"/>
        <v>43930</v>
      </c>
      <c r="G138" s="75">
        <f t="shared" si="14"/>
        <v>43961</v>
      </c>
    </row>
    <row r="139" spans="1:7" s="8" customFormat="1" ht="15.75" customHeight="1">
      <c r="A139" s="19"/>
      <c r="B139" s="117" t="s">
        <v>209</v>
      </c>
      <c r="C139" s="118" t="s">
        <v>412</v>
      </c>
      <c r="D139" s="227"/>
      <c r="E139" s="76">
        <f t="shared" si="14"/>
        <v>43933</v>
      </c>
      <c r="F139" s="75">
        <f t="shared" si="14"/>
        <v>43937</v>
      </c>
      <c r="G139" s="75">
        <f t="shared" si="14"/>
        <v>43968</v>
      </c>
    </row>
    <row r="140" spans="1:7" s="8" customFormat="1" ht="15.75" customHeight="1">
      <c r="A140" s="19"/>
      <c r="B140" s="120"/>
      <c r="C140" s="118"/>
      <c r="D140" s="227"/>
      <c r="E140" s="76">
        <f t="shared" si="14"/>
        <v>43940</v>
      </c>
      <c r="F140" s="75">
        <f t="shared" si="14"/>
        <v>43944</v>
      </c>
      <c r="G140" s="75">
        <f t="shared" si="14"/>
        <v>43975</v>
      </c>
    </row>
    <row r="141" spans="1:7" s="8" customFormat="1" ht="15.75" customHeight="1">
      <c r="A141" s="19"/>
      <c r="B141" s="120" t="s">
        <v>208</v>
      </c>
      <c r="C141" s="118" t="s">
        <v>413</v>
      </c>
      <c r="D141" s="227"/>
      <c r="E141" s="76">
        <f t="shared" si="14"/>
        <v>43947</v>
      </c>
      <c r="F141" s="75">
        <f t="shared" si="14"/>
        <v>43951</v>
      </c>
      <c r="G141" s="75">
        <f t="shared" si="14"/>
        <v>43982</v>
      </c>
    </row>
    <row r="142" spans="1:7" s="8" customFormat="1" ht="15.75" customHeight="1">
      <c r="A142" s="19"/>
      <c r="B142" s="121"/>
      <c r="C142" s="118" t="s">
        <v>414</v>
      </c>
      <c r="D142" s="228"/>
      <c r="E142" s="76">
        <f t="shared" si="14"/>
        <v>43954</v>
      </c>
      <c r="F142" s="75">
        <f t="shared" si="14"/>
        <v>43958</v>
      </c>
      <c r="G142" s="75">
        <f t="shared" si="14"/>
        <v>43989</v>
      </c>
    </row>
    <row r="143" spans="1:7" s="8" customFormat="1" ht="15.75" customHeight="1">
      <c r="A143" s="19"/>
      <c r="B143" s="21"/>
      <c r="C143" s="21"/>
      <c r="D143" s="6"/>
      <c r="E143" s="13"/>
      <c r="F143" s="14"/>
      <c r="G143" s="14"/>
    </row>
    <row r="144" spans="1:7" s="8" customFormat="1" ht="15.75" customHeight="1">
      <c r="A144" s="259"/>
      <c r="B144" s="259"/>
      <c r="C144" s="5"/>
      <c r="D144" s="6"/>
      <c r="E144" s="6"/>
      <c r="F144" s="92"/>
      <c r="G144" s="92"/>
    </row>
    <row r="145" spans="1:7" s="8" customFormat="1" ht="15.75" customHeight="1">
      <c r="A145" s="19" t="s">
        <v>718</v>
      </c>
      <c r="B145" s="224" t="s">
        <v>31</v>
      </c>
      <c r="C145" s="224" t="s">
        <v>32</v>
      </c>
      <c r="D145" s="224" t="s">
        <v>33</v>
      </c>
      <c r="E145" s="74" t="s">
        <v>661</v>
      </c>
      <c r="F145" s="74" t="s">
        <v>34</v>
      </c>
      <c r="G145" s="74" t="s">
        <v>718</v>
      </c>
    </row>
    <row r="146" spans="1:7" s="8" customFormat="1" ht="15.75" customHeight="1">
      <c r="A146" s="19"/>
      <c r="B146" s="225"/>
      <c r="C146" s="225"/>
      <c r="D146" s="225"/>
      <c r="E146" s="74" t="s">
        <v>24</v>
      </c>
      <c r="F146" s="74" t="s">
        <v>35</v>
      </c>
      <c r="G146" s="74" t="s">
        <v>36</v>
      </c>
    </row>
    <row r="147" spans="1:7" s="8" customFormat="1" ht="15.75" customHeight="1">
      <c r="A147" s="19"/>
      <c r="B147" s="117"/>
      <c r="C147" s="118"/>
      <c r="D147" s="219" t="s">
        <v>717</v>
      </c>
      <c r="E147" s="75">
        <v>43919</v>
      </c>
      <c r="F147" s="75">
        <f>E147+4</f>
        <v>43923</v>
      </c>
      <c r="G147" s="75">
        <f>F147+31</f>
        <v>43954</v>
      </c>
    </row>
    <row r="148" spans="1:7" s="8" customFormat="1" ht="15.75" customHeight="1">
      <c r="A148" s="19"/>
      <c r="B148" s="119" t="s">
        <v>411</v>
      </c>
      <c r="C148" s="118" t="s">
        <v>132</v>
      </c>
      <c r="D148" s="227"/>
      <c r="E148" s="76">
        <f t="shared" ref="E148:G153" si="15">E147+7</f>
        <v>43926</v>
      </c>
      <c r="F148" s="75">
        <f t="shared" si="15"/>
        <v>43930</v>
      </c>
      <c r="G148" s="75">
        <f t="shared" si="15"/>
        <v>43961</v>
      </c>
    </row>
    <row r="149" spans="1:7" s="8" customFormat="1" ht="15.75" customHeight="1">
      <c r="A149" s="19"/>
      <c r="B149" s="117" t="s">
        <v>209</v>
      </c>
      <c r="C149" s="118" t="s">
        <v>412</v>
      </c>
      <c r="D149" s="227"/>
      <c r="E149" s="76">
        <f t="shared" si="15"/>
        <v>43933</v>
      </c>
      <c r="F149" s="75">
        <f t="shared" si="15"/>
        <v>43937</v>
      </c>
      <c r="G149" s="75">
        <f t="shared" si="15"/>
        <v>43968</v>
      </c>
    </row>
    <row r="150" spans="1:7" s="8" customFormat="1" ht="15.75" customHeight="1">
      <c r="A150" s="19"/>
      <c r="B150" s="120"/>
      <c r="C150" s="118"/>
      <c r="D150" s="227"/>
      <c r="E150" s="76">
        <f t="shared" si="15"/>
        <v>43940</v>
      </c>
      <c r="F150" s="122">
        <f t="shared" si="15"/>
        <v>43944</v>
      </c>
      <c r="G150" s="75">
        <f t="shared" si="15"/>
        <v>43975</v>
      </c>
    </row>
    <row r="151" spans="1:7" s="8" customFormat="1" ht="15.75" customHeight="1">
      <c r="A151" s="19"/>
      <c r="B151" s="120" t="s">
        <v>208</v>
      </c>
      <c r="C151" s="118" t="s">
        <v>413</v>
      </c>
      <c r="D151" s="227"/>
      <c r="E151" s="76">
        <f t="shared" si="15"/>
        <v>43947</v>
      </c>
      <c r="F151" s="75">
        <f t="shared" si="15"/>
        <v>43951</v>
      </c>
      <c r="G151" s="75">
        <f t="shared" si="15"/>
        <v>43982</v>
      </c>
    </row>
    <row r="152" spans="1:7" s="8" customFormat="1" ht="15.75" customHeight="1">
      <c r="A152" s="19"/>
      <c r="B152" s="121"/>
      <c r="C152" s="118" t="s">
        <v>414</v>
      </c>
      <c r="D152" s="227"/>
      <c r="E152" s="76">
        <f t="shared" si="15"/>
        <v>43954</v>
      </c>
      <c r="F152" s="75">
        <f t="shared" si="15"/>
        <v>43958</v>
      </c>
      <c r="G152" s="75">
        <f t="shared" si="15"/>
        <v>43989</v>
      </c>
    </row>
    <row r="153" spans="1:7" s="8" customFormat="1" ht="15.75" customHeight="1">
      <c r="A153" s="19"/>
      <c r="B153" s="121"/>
      <c r="C153" s="123"/>
      <c r="D153" s="281"/>
      <c r="E153" s="76">
        <f t="shared" si="15"/>
        <v>43961</v>
      </c>
      <c r="F153" s="75">
        <f t="shared" si="15"/>
        <v>43965</v>
      </c>
      <c r="G153" s="75">
        <f t="shared" si="15"/>
        <v>43996</v>
      </c>
    </row>
    <row r="154" spans="1:7" s="8" customFormat="1" ht="15.75" customHeight="1">
      <c r="A154" s="259"/>
      <c r="B154" s="259"/>
      <c r="C154" s="5"/>
      <c r="D154" s="6"/>
      <c r="E154" s="6"/>
      <c r="F154" s="92"/>
      <c r="G154" s="92"/>
    </row>
    <row r="155" spans="1:7" s="8" customFormat="1" ht="15.75" customHeight="1">
      <c r="A155" s="7" t="s">
        <v>719</v>
      </c>
      <c r="B155" s="264" t="s">
        <v>31</v>
      </c>
      <c r="C155" s="264" t="s">
        <v>32</v>
      </c>
      <c r="D155" s="264" t="s">
        <v>33</v>
      </c>
      <c r="E155" s="74" t="s">
        <v>661</v>
      </c>
      <c r="F155" s="74" t="s">
        <v>34</v>
      </c>
      <c r="G155" s="74" t="s">
        <v>720</v>
      </c>
    </row>
    <row r="156" spans="1:7" s="8" customFormat="1" ht="15.75" customHeight="1">
      <c r="A156" s="7"/>
      <c r="B156" s="264"/>
      <c r="C156" s="264"/>
      <c r="D156" s="264"/>
      <c r="E156" s="74" t="s">
        <v>24</v>
      </c>
      <c r="F156" s="74" t="s">
        <v>35</v>
      </c>
      <c r="G156" s="74" t="s">
        <v>36</v>
      </c>
    </row>
    <row r="157" spans="1:7" s="8" customFormat="1" ht="15.75" customHeight="1">
      <c r="A157" s="7"/>
      <c r="B157" s="102"/>
      <c r="C157" s="113"/>
      <c r="D157" s="219" t="s">
        <v>705</v>
      </c>
      <c r="E157" s="104">
        <v>43921</v>
      </c>
      <c r="F157" s="104">
        <f>E157+5</f>
        <v>43926</v>
      </c>
      <c r="G157" s="75">
        <f>F157+29</f>
        <v>43955</v>
      </c>
    </row>
    <row r="158" spans="1:7" s="8" customFormat="1" ht="15.75" customHeight="1">
      <c r="A158" s="7"/>
      <c r="B158" s="102" t="s">
        <v>444</v>
      </c>
      <c r="C158" s="113" t="s">
        <v>682</v>
      </c>
      <c r="D158" s="227"/>
      <c r="E158" s="106">
        <f t="shared" ref="E158:G161" si="16">E157+7</f>
        <v>43928</v>
      </c>
      <c r="F158" s="104">
        <f t="shared" si="16"/>
        <v>43933</v>
      </c>
      <c r="G158" s="75">
        <f t="shared" si="16"/>
        <v>43962</v>
      </c>
    </row>
    <row r="159" spans="1:7" s="8" customFormat="1" ht="15.75" customHeight="1">
      <c r="A159" s="7"/>
      <c r="B159" s="102" t="s">
        <v>445</v>
      </c>
      <c r="C159" s="113" t="s">
        <v>690</v>
      </c>
      <c r="D159" s="227"/>
      <c r="E159" s="106">
        <f t="shared" si="16"/>
        <v>43935</v>
      </c>
      <c r="F159" s="104">
        <f t="shared" si="16"/>
        <v>43940</v>
      </c>
      <c r="G159" s="75">
        <f t="shared" si="16"/>
        <v>43969</v>
      </c>
    </row>
    <row r="160" spans="1:7" s="8" customFormat="1" ht="15.75" customHeight="1">
      <c r="A160" s="7"/>
      <c r="B160" s="102" t="s">
        <v>446</v>
      </c>
      <c r="C160" s="113" t="s">
        <v>721</v>
      </c>
      <c r="D160" s="227"/>
      <c r="E160" s="106">
        <f t="shared" si="16"/>
        <v>43942</v>
      </c>
      <c r="F160" s="104">
        <f t="shared" si="16"/>
        <v>43947</v>
      </c>
      <c r="G160" s="75">
        <f t="shared" si="16"/>
        <v>43976</v>
      </c>
    </row>
    <row r="161" spans="1:7" s="8" customFormat="1" ht="15.75" customHeight="1">
      <c r="A161" s="7"/>
      <c r="B161" s="102" t="s">
        <v>447</v>
      </c>
      <c r="C161" s="113" t="s">
        <v>722</v>
      </c>
      <c r="D161" s="228"/>
      <c r="E161" s="106">
        <f t="shared" si="16"/>
        <v>43949</v>
      </c>
      <c r="F161" s="104">
        <f t="shared" si="16"/>
        <v>43954</v>
      </c>
      <c r="G161" s="75">
        <f t="shared" si="16"/>
        <v>43983</v>
      </c>
    </row>
    <row r="162" spans="1:7" s="8" customFormat="1" ht="15.75" customHeight="1">
      <c r="A162" s="7"/>
      <c r="B162" s="15"/>
      <c r="C162" s="15"/>
      <c r="D162" s="21"/>
      <c r="E162" s="21"/>
      <c r="F162" s="21"/>
      <c r="G162" s="21"/>
    </row>
    <row r="163" spans="1:7" s="8" customFormat="1" ht="15.75" customHeight="1">
      <c r="A163" s="259"/>
      <c r="B163" s="259"/>
      <c r="C163" s="5"/>
      <c r="D163" s="6"/>
      <c r="E163" s="6"/>
      <c r="F163" s="92"/>
      <c r="G163" s="92"/>
    </row>
    <row r="164" spans="1:7" s="8" customFormat="1" ht="15.75" customHeight="1">
      <c r="A164" s="19" t="s">
        <v>723</v>
      </c>
      <c r="B164" s="222" t="s">
        <v>31</v>
      </c>
      <c r="C164" s="222" t="s">
        <v>32</v>
      </c>
      <c r="D164" s="222" t="s">
        <v>33</v>
      </c>
      <c r="E164" s="74" t="s">
        <v>661</v>
      </c>
      <c r="F164" s="74" t="s">
        <v>34</v>
      </c>
      <c r="G164" s="74" t="s">
        <v>724</v>
      </c>
    </row>
    <row r="165" spans="1:7" s="8" customFormat="1" ht="15.75" customHeight="1">
      <c r="A165" s="19"/>
      <c r="B165" s="223"/>
      <c r="C165" s="223"/>
      <c r="D165" s="223"/>
      <c r="E165" s="74" t="s">
        <v>24</v>
      </c>
      <c r="F165" s="74" t="s">
        <v>35</v>
      </c>
      <c r="G165" s="74" t="s">
        <v>36</v>
      </c>
    </row>
    <row r="166" spans="1:7" s="8" customFormat="1" ht="15.75" customHeight="1">
      <c r="A166" s="19"/>
      <c r="B166" s="102" t="s">
        <v>375</v>
      </c>
      <c r="C166" s="103" t="s">
        <v>71</v>
      </c>
      <c r="D166" s="219" t="s">
        <v>659</v>
      </c>
      <c r="E166" s="104">
        <v>43923</v>
      </c>
      <c r="F166" s="104">
        <f>E166+5</f>
        <v>43928</v>
      </c>
      <c r="G166" s="75">
        <f>F166+29</f>
        <v>43957</v>
      </c>
    </row>
    <row r="167" spans="1:7" s="8" customFormat="1" ht="15.75" customHeight="1">
      <c r="A167" s="19"/>
      <c r="B167" s="102" t="s">
        <v>376</v>
      </c>
      <c r="C167" s="105" t="s">
        <v>297</v>
      </c>
      <c r="D167" s="227"/>
      <c r="E167" s="106">
        <f t="shared" ref="E167:G170" si="17">E166+7</f>
        <v>43930</v>
      </c>
      <c r="F167" s="104">
        <f t="shared" si="17"/>
        <v>43935</v>
      </c>
      <c r="G167" s="75">
        <f t="shared" si="17"/>
        <v>43964</v>
      </c>
    </row>
    <row r="168" spans="1:7" s="8" customFormat="1" ht="15.75" customHeight="1">
      <c r="A168" s="19"/>
      <c r="B168" s="102" t="s">
        <v>316</v>
      </c>
      <c r="C168" s="107" t="s">
        <v>297</v>
      </c>
      <c r="D168" s="227"/>
      <c r="E168" s="106">
        <f t="shared" si="17"/>
        <v>43937</v>
      </c>
      <c r="F168" s="104">
        <f t="shared" si="17"/>
        <v>43942</v>
      </c>
      <c r="G168" s="75">
        <f t="shared" si="17"/>
        <v>43971</v>
      </c>
    </row>
    <row r="169" spans="1:7" s="8" customFormat="1" ht="15.75" customHeight="1">
      <c r="A169" s="19"/>
      <c r="B169" s="102" t="s">
        <v>334</v>
      </c>
      <c r="C169" s="105" t="s">
        <v>76</v>
      </c>
      <c r="D169" s="227"/>
      <c r="E169" s="106">
        <f t="shared" si="17"/>
        <v>43944</v>
      </c>
      <c r="F169" s="104">
        <f t="shared" si="17"/>
        <v>43949</v>
      </c>
      <c r="G169" s="75">
        <f t="shared" si="17"/>
        <v>43978</v>
      </c>
    </row>
    <row r="170" spans="1:7" s="8" customFormat="1" ht="15.75" customHeight="1">
      <c r="A170" s="19"/>
      <c r="B170" s="102" t="s">
        <v>335</v>
      </c>
      <c r="C170" s="107" t="s">
        <v>71</v>
      </c>
      <c r="D170" s="228"/>
      <c r="E170" s="106">
        <f t="shared" si="17"/>
        <v>43951</v>
      </c>
      <c r="F170" s="104">
        <f t="shared" si="17"/>
        <v>43956</v>
      </c>
      <c r="G170" s="75">
        <f t="shared" si="17"/>
        <v>43985</v>
      </c>
    </row>
    <row r="171" spans="1:7" s="8" customFormat="1" ht="15.75" customHeight="1">
      <c r="A171" s="19"/>
      <c r="B171" s="5"/>
      <c r="C171" s="5"/>
      <c r="D171" s="6"/>
      <c r="E171" s="6"/>
      <c r="F171" s="92"/>
      <c r="G171" s="92"/>
    </row>
    <row r="172" spans="1:7" s="8" customFormat="1" ht="15.75" customHeight="1">
      <c r="A172" s="260" t="s">
        <v>725</v>
      </c>
      <c r="B172" s="260"/>
      <c r="C172" s="260"/>
      <c r="D172" s="260"/>
      <c r="E172" s="260"/>
      <c r="F172" s="260"/>
      <c r="G172" s="260"/>
    </row>
    <row r="173" spans="1:7" s="8" customFormat="1" ht="15.75" customHeight="1">
      <c r="A173" s="258"/>
      <c r="B173" s="258"/>
      <c r="C173" s="22"/>
      <c r="D173" s="23"/>
      <c r="E173" s="23"/>
      <c r="F173" s="98"/>
      <c r="G173" s="98"/>
    </row>
    <row r="174" spans="1:7" s="8" customFormat="1" ht="15.75" customHeight="1">
      <c r="A174" s="19" t="s">
        <v>726</v>
      </c>
      <c r="B174" s="222" t="s">
        <v>31</v>
      </c>
      <c r="C174" s="222" t="s">
        <v>32</v>
      </c>
      <c r="D174" s="222" t="s">
        <v>33</v>
      </c>
      <c r="E174" s="74" t="s">
        <v>374</v>
      </c>
      <c r="F174" s="74" t="s">
        <v>34</v>
      </c>
      <c r="G174" s="94" t="s">
        <v>727</v>
      </c>
    </row>
    <row r="175" spans="1:7" s="8" customFormat="1" ht="15.75" customHeight="1">
      <c r="A175" s="19"/>
      <c r="B175" s="223"/>
      <c r="C175" s="223"/>
      <c r="D175" s="223"/>
      <c r="E175" s="95" t="s">
        <v>24</v>
      </c>
      <c r="F175" s="114" t="s">
        <v>35</v>
      </c>
      <c r="G175" s="74" t="s">
        <v>36</v>
      </c>
    </row>
    <row r="176" spans="1:7" s="8" customFormat="1" ht="15.75" customHeight="1">
      <c r="A176" s="19"/>
      <c r="B176" s="102" t="s">
        <v>375</v>
      </c>
      <c r="C176" s="103" t="s">
        <v>71</v>
      </c>
      <c r="D176" s="219" t="s">
        <v>659</v>
      </c>
      <c r="E176" s="104">
        <v>43923</v>
      </c>
      <c r="F176" s="104">
        <f>E176+5</f>
        <v>43928</v>
      </c>
      <c r="G176" s="75">
        <f>F176+36</f>
        <v>43964</v>
      </c>
    </row>
    <row r="177" spans="1:7" s="8" customFormat="1" ht="15.75" customHeight="1">
      <c r="A177" s="19"/>
      <c r="B177" s="102" t="s">
        <v>376</v>
      </c>
      <c r="C177" s="105" t="s">
        <v>297</v>
      </c>
      <c r="D177" s="227"/>
      <c r="E177" s="106">
        <f t="shared" ref="E177:G180" si="18">E176+7</f>
        <v>43930</v>
      </c>
      <c r="F177" s="104">
        <f t="shared" si="18"/>
        <v>43935</v>
      </c>
      <c r="G177" s="75">
        <f t="shared" si="18"/>
        <v>43971</v>
      </c>
    </row>
    <row r="178" spans="1:7" s="8" customFormat="1" ht="15.75" customHeight="1">
      <c r="A178" s="19"/>
      <c r="B178" s="102" t="s">
        <v>316</v>
      </c>
      <c r="C178" s="107" t="s">
        <v>297</v>
      </c>
      <c r="D178" s="227"/>
      <c r="E178" s="106">
        <f t="shared" si="18"/>
        <v>43937</v>
      </c>
      <c r="F178" s="104">
        <f t="shared" si="18"/>
        <v>43942</v>
      </c>
      <c r="G178" s="75">
        <f t="shared" si="18"/>
        <v>43978</v>
      </c>
    </row>
    <row r="179" spans="1:7" s="8" customFormat="1" ht="15.75" customHeight="1">
      <c r="A179" s="19"/>
      <c r="B179" s="102" t="s">
        <v>334</v>
      </c>
      <c r="C179" s="105" t="s">
        <v>76</v>
      </c>
      <c r="D179" s="227"/>
      <c r="E179" s="106">
        <f t="shared" si="18"/>
        <v>43944</v>
      </c>
      <c r="F179" s="104">
        <f t="shared" si="18"/>
        <v>43949</v>
      </c>
      <c r="G179" s="75">
        <f t="shared" si="18"/>
        <v>43985</v>
      </c>
    </row>
    <row r="180" spans="1:7" s="8" customFormat="1" ht="15.75" customHeight="1">
      <c r="A180" s="19"/>
      <c r="B180" s="102" t="s">
        <v>335</v>
      </c>
      <c r="C180" s="107" t="s">
        <v>71</v>
      </c>
      <c r="D180" s="228"/>
      <c r="E180" s="106">
        <f t="shared" si="18"/>
        <v>43951</v>
      </c>
      <c r="F180" s="104">
        <f t="shared" si="18"/>
        <v>43956</v>
      </c>
      <c r="G180" s="75">
        <f t="shared" si="18"/>
        <v>43992</v>
      </c>
    </row>
    <row r="181" spans="1:7" s="8" customFormat="1" ht="15.75" customHeight="1">
      <c r="A181" s="19"/>
      <c r="B181" s="5"/>
      <c r="C181" s="5"/>
      <c r="D181" s="6"/>
      <c r="E181" s="6"/>
      <c r="F181" s="92"/>
      <c r="G181" s="92"/>
    </row>
    <row r="182" spans="1:7" s="8" customFormat="1" ht="15.75" customHeight="1">
      <c r="A182" s="259"/>
      <c r="B182" s="259"/>
      <c r="C182" s="5"/>
      <c r="D182" s="6"/>
      <c r="E182" s="6"/>
      <c r="F182" s="92"/>
      <c r="G182" s="92"/>
    </row>
    <row r="183" spans="1:7" s="8" customFormat="1" ht="15.75" customHeight="1">
      <c r="A183" s="19" t="s">
        <v>728</v>
      </c>
      <c r="B183" s="222" t="s">
        <v>31</v>
      </c>
      <c r="C183" s="222" t="s">
        <v>32</v>
      </c>
      <c r="D183" s="222" t="s">
        <v>33</v>
      </c>
      <c r="E183" s="74" t="s">
        <v>661</v>
      </c>
      <c r="F183" s="74" t="s">
        <v>34</v>
      </c>
      <c r="G183" s="94" t="s">
        <v>704</v>
      </c>
    </row>
    <row r="184" spans="1:7" s="8" customFormat="1" ht="15.75" customHeight="1">
      <c r="A184" s="19"/>
      <c r="B184" s="223"/>
      <c r="C184" s="223"/>
      <c r="D184" s="223"/>
      <c r="E184" s="95" t="s">
        <v>24</v>
      </c>
      <c r="F184" s="114" t="s">
        <v>35</v>
      </c>
      <c r="G184" s="74" t="s">
        <v>36</v>
      </c>
    </row>
    <row r="185" spans="1:7" s="8" customFormat="1" ht="15.75" customHeight="1">
      <c r="A185" s="19"/>
      <c r="B185" s="102" t="s">
        <v>375</v>
      </c>
      <c r="C185" s="103" t="s">
        <v>71</v>
      </c>
      <c r="D185" s="219" t="s">
        <v>659</v>
      </c>
      <c r="E185" s="104">
        <v>43923</v>
      </c>
      <c r="F185" s="104">
        <f>E185+5</f>
        <v>43928</v>
      </c>
      <c r="G185" s="75">
        <f>F185+35</f>
        <v>43963</v>
      </c>
    </row>
    <row r="186" spans="1:7" s="8" customFormat="1" ht="15.75" customHeight="1">
      <c r="A186" s="19"/>
      <c r="B186" s="102" t="s">
        <v>376</v>
      </c>
      <c r="C186" s="105" t="s">
        <v>297</v>
      </c>
      <c r="D186" s="227"/>
      <c r="E186" s="106">
        <f t="shared" ref="E186:G189" si="19">E185+7</f>
        <v>43930</v>
      </c>
      <c r="F186" s="104">
        <f t="shared" si="19"/>
        <v>43935</v>
      </c>
      <c r="G186" s="75">
        <f t="shared" si="19"/>
        <v>43970</v>
      </c>
    </row>
    <row r="187" spans="1:7" s="8" customFormat="1" ht="15.75" customHeight="1">
      <c r="A187" s="19"/>
      <c r="B187" s="102" t="s">
        <v>316</v>
      </c>
      <c r="C187" s="107" t="s">
        <v>297</v>
      </c>
      <c r="D187" s="227"/>
      <c r="E187" s="106">
        <f t="shared" si="19"/>
        <v>43937</v>
      </c>
      <c r="F187" s="104">
        <f t="shared" si="19"/>
        <v>43942</v>
      </c>
      <c r="G187" s="75">
        <f t="shared" si="19"/>
        <v>43977</v>
      </c>
    </row>
    <row r="188" spans="1:7" s="8" customFormat="1" ht="15.75" customHeight="1">
      <c r="A188" s="19"/>
      <c r="B188" s="102" t="s">
        <v>334</v>
      </c>
      <c r="C188" s="105" t="s">
        <v>76</v>
      </c>
      <c r="D188" s="227"/>
      <c r="E188" s="106">
        <f t="shared" si="19"/>
        <v>43944</v>
      </c>
      <c r="F188" s="104">
        <f t="shared" si="19"/>
        <v>43949</v>
      </c>
      <c r="G188" s="75">
        <f t="shared" si="19"/>
        <v>43984</v>
      </c>
    </row>
    <row r="189" spans="1:7" s="8" customFormat="1" ht="15.75" customHeight="1">
      <c r="A189" s="19"/>
      <c r="B189" s="102" t="s">
        <v>335</v>
      </c>
      <c r="C189" s="107" t="s">
        <v>71</v>
      </c>
      <c r="D189" s="228"/>
      <c r="E189" s="106">
        <f t="shared" si="19"/>
        <v>43951</v>
      </c>
      <c r="F189" s="104">
        <f t="shared" si="19"/>
        <v>43956</v>
      </c>
      <c r="G189" s="75">
        <f t="shared" si="19"/>
        <v>43991</v>
      </c>
    </row>
    <row r="190" spans="1:7" s="8" customFormat="1" ht="15.75" customHeight="1">
      <c r="A190" s="19"/>
      <c r="B190" s="15"/>
      <c r="C190" s="15"/>
      <c r="D190" s="17"/>
      <c r="E190" s="20"/>
      <c r="F190" s="18"/>
      <c r="G190" s="14"/>
    </row>
    <row r="191" spans="1:7" s="8" customFormat="1" ht="15.75" customHeight="1">
      <c r="A191" s="259"/>
      <c r="B191" s="259"/>
      <c r="C191" s="5"/>
      <c r="D191" s="6"/>
      <c r="E191" s="6"/>
      <c r="F191" s="92"/>
      <c r="G191" s="92"/>
    </row>
    <row r="192" spans="1:7" s="8" customFormat="1" ht="15.75" customHeight="1">
      <c r="A192" s="19" t="s">
        <v>729</v>
      </c>
      <c r="B192" s="222" t="s">
        <v>31</v>
      </c>
      <c r="C192" s="222" t="s">
        <v>32</v>
      </c>
      <c r="D192" s="222" t="s">
        <v>33</v>
      </c>
      <c r="E192" s="74" t="s">
        <v>661</v>
      </c>
      <c r="F192" s="74" t="s">
        <v>34</v>
      </c>
      <c r="G192" s="94" t="s">
        <v>720</v>
      </c>
    </row>
    <row r="193" spans="1:7" s="8" customFormat="1" ht="15.75" customHeight="1">
      <c r="A193" s="19"/>
      <c r="B193" s="223"/>
      <c r="C193" s="223"/>
      <c r="D193" s="223"/>
      <c r="E193" s="95" t="s">
        <v>24</v>
      </c>
      <c r="F193" s="77" t="s">
        <v>35</v>
      </c>
      <c r="G193" s="74" t="s">
        <v>36</v>
      </c>
    </row>
    <row r="194" spans="1:7" s="8" customFormat="1" ht="15.75" customHeight="1">
      <c r="A194" s="19"/>
      <c r="B194" s="102" t="s">
        <v>375</v>
      </c>
      <c r="C194" s="103" t="s">
        <v>71</v>
      </c>
      <c r="D194" s="219" t="s">
        <v>730</v>
      </c>
      <c r="E194" s="104">
        <v>43923</v>
      </c>
      <c r="F194" s="104">
        <f>E194+5</f>
        <v>43928</v>
      </c>
      <c r="G194" s="75">
        <f>F194+32</f>
        <v>43960</v>
      </c>
    </row>
    <row r="195" spans="1:7" s="8" customFormat="1" ht="15.75" customHeight="1">
      <c r="A195" s="19"/>
      <c r="B195" s="102" t="s">
        <v>376</v>
      </c>
      <c r="C195" s="105" t="s">
        <v>297</v>
      </c>
      <c r="D195" s="227"/>
      <c r="E195" s="106">
        <f t="shared" ref="E195:G198" si="20">E194+7</f>
        <v>43930</v>
      </c>
      <c r="F195" s="104">
        <f t="shared" si="20"/>
        <v>43935</v>
      </c>
      <c r="G195" s="75">
        <f t="shared" si="20"/>
        <v>43967</v>
      </c>
    </row>
    <row r="196" spans="1:7" s="8" customFormat="1" ht="15.75" customHeight="1">
      <c r="A196" s="19"/>
      <c r="B196" s="102" t="s">
        <v>316</v>
      </c>
      <c r="C196" s="107" t="s">
        <v>297</v>
      </c>
      <c r="D196" s="227"/>
      <c r="E196" s="106">
        <f t="shared" si="20"/>
        <v>43937</v>
      </c>
      <c r="F196" s="104">
        <f t="shared" si="20"/>
        <v>43942</v>
      </c>
      <c r="G196" s="75">
        <f t="shared" si="20"/>
        <v>43974</v>
      </c>
    </row>
    <row r="197" spans="1:7" s="8" customFormat="1" ht="15.75" customHeight="1">
      <c r="A197" s="19"/>
      <c r="B197" s="102" t="s">
        <v>334</v>
      </c>
      <c r="C197" s="105" t="s">
        <v>76</v>
      </c>
      <c r="D197" s="227"/>
      <c r="E197" s="106">
        <f t="shared" si="20"/>
        <v>43944</v>
      </c>
      <c r="F197" s="104">
        <f t="shared" si="20"/>
        <v>43949</v>
      </c>
      <c r="G197" s="75">
        <f t="shared" si="20"/>
        <v>43981</v>
      </c>
    </row>
    <row r="198" spans="1:7" s="8" customFormat="1" ht="15.75" customHeight="1">
      <c r="A198" s="19"/>
      <c r="B198" s="102" t="s">
        <v>335</v>
      </c>
      <c r="C198" s="107" t="s">
        <v>71</v>
      </c>
      <c r="D198" s="228"/>
      <c r="E198" s="106">
        <f t="shared" si="20"/>
        <v>43951</v>
      </c>
      <c r="F198" s="104">
        <f t="shared" si="20"/>
        <v>43956</v>
      </c>
      <c r="G198" s="75">
        <f t="shared" si="20"/>
        <v>43988</v>
      </c>
    </row>
    <row r="199" spans="1:7" s="8" customFormat="1" ht="15.75" customHeight="1">
      <c r="A199" s="19"/>
      <c r="B199" s="24"/>
      <c r="C199" s="24"/>
      <c r="D199" s="17"/>
      <c r="E199" s="17"/>
      <c r="F199" s="14"/>
      <c r="G199" s="14"/>
    </row>
    <row r="200" spans="1:7" s="8" customFormat="1" ht="15.75" customHeight="1">
      <c r="A200" s="19"/>
      <c r="B200" s="5"/>
      <c r="C200" s="5"/>
      <c r="D200" s="6"/>
      <c r="E200" s="6"/>
      <c r="F200" s="92"/>
      <c r="G200" s="92"/>
    </row>
    <row r="201" spans="1:7" s="8" customFormat="1" ht="15.75" customHeight="1">
      <c r="A201" s="259"/>
      <c r="B201" s="259"/>
      <c r="C201" s="5"/>
      <c r="D201" s="6"/>
      <c r="E201" s="6"/>
      <c r="F201" s="92"/>
      <c r="G201" s="92"/>
    </row>
    <row r="202" spans="1:7" s="8" customFormat="1" ht="15.75" customHeight="1">
      <c r="A202" s="19" t="s">
        <v>731</v>
      </c>
      <c r="B202" s="222" t="s">
        <v>31</v>
      </c>
      <c r="C202" s="222" t="s">
        <v>32</v>
      </c>
      <c r="D202" s="222" t="s">
        <v>33</v>
      </c>
      <c r="E202" s="74" t="s">
        <v>661</v>
      </c>
      <c r="F202" s="74" t="s">
        <v>34</v>
      </c>
      <c r="G202" s="94" t="s">
        <v>720</v>
      </c>
    </row>
    <row r="203" spans="1:7" s="8" customFormat="1" ht="15.75" customHeight="1">
      <c r="A203" s="19"/>
      <c r="B203" s="223"/>
      <c r="C203" s="223"/>
      <c r="D203" s="223"/>
      <c r="E203" s="95" t="s">
        <v>24</v>
      </c>
      <c r="F203" s="77" t="s">
        <v>35</v>
      </c>
      <c r="G203" s="74" t="s">
        <v>36</v>
      </c>
    </row>
    <row r="204" spans="1:7" s="8" customFormat="1" ht="15.75" customHeight="1">
      <c r="A204" s="19"/>
      <c r="B204" s="102" t="s">
        <v>375</v>
      </c>
      <c r="C204" s="103" t="s">
        <v>71</v>
      </c>
      <c r="D204" s="219" t="s">
        <v>659</v>
      </c>
      <c r="E204" s="104">
        <v>43923</v>
      </c>
      <c r="F204" s="104">
        <f>E204+5</f>
        <v>43928</v>
      </c>
      <c r="G204" s="75">
        <f>F204+33</f>
        <v>43961</v>
      </c>
    </row>
    <row r="205" spans="1:7" s="8" customFormat="1" ht="15.75" customHeight="1">
      <c r="A205" s="19"/>
      <c r="B205" s="102" t="s">
        <v>376</v>
      </c>
      <c r="C205" s="105" t="s">
        <v>297</v>
      </c>
      <c r="D205" s="227"/>
      <c r="E205" s="106">
        <f t="shared" ref="E205:G208" si="21">E204+7</f>
        <v>43930</v>
      </c>
      <c r="F205" s="104">
        <f t="shared" si="21"/>
        <v>43935</v>
      </c>
      <c r="G205" s="75">
        <f t="shared" si="21"/>
        <v>43968</v>
      </c>
    </row>
    <row r="206" spans="1:7" s="8" customFormat="1" ht="15.75" customHeight="1">
      <c r="A206" s="19"/>
      <c r="B206" s="102" t="s">
        <v>316</v>
      </c>
      <c r="C206" s="107" t="s">
        <v>297</v>
      </c>
      <c r="D206" s="227"/>
      <c r="E206" s="106">
        <f t="shared" si="21"/>
        <v>43937</v>
      </c>
      <c r="F206" s="104">
        <f t="shared" si="21"/>
        <v>43942</v>
      </c>
      <c r="G206" s="75">
        <f t="shared" si="21"/>
        <v>43975</v>
      </c>
    </row>
    <row r="207" spans="1:7" s="8" customFormat="1" ht="15.75" customHeight="1">
      <c r="A207" s="19"/>
      <c r="B207" s="102" t="s">
        <v>334</v>
      </c>
      <c r="C207" s="105" t="s">
        <v>76</v>
      </c>
      <c r="D207" s="227"/>
      <c r="E207" s="106">
        <f t="shared" si="21"/>
        <v>43944</v>
      </c>
      <c r="F207" s="104">
        <f t="shared" si="21"/>
        <v>43949</v>
      </c>
      <c r="G207" s="75">
        <f t="shared" si="21"/>
        <v>43982</v>
      </c>
    </row>
    <row r="208" spans="1:7" s="8" customFormat="1" ht="15.75" customHeight="1">
      <c r="A208" s="19"/>
      <c r="B208" s="102" t="s">
        <v>335</v>
      </c>
      <c r="C208" s="107" t="s">
        <v>71</v>
      </c>
      <c r="D208" s="228"/>
      <c r="E208" s="106">
        <f t="shared" si="21"/>
        <v>43951</v>
      </c>
      <c r="F208" s="104">
        <f t="shared" si="21"/>
        <v>43956</v>
      </c>
      <c r="G208" s="75">
        <f t="shared" si="21"/>
        <v>43989</v>
      </c>
    </row>
    <row r="209" spans="1:7" s="8" customFormat="1" ht="15.75" customHeight="1">
      <c r="A209" s="25"/>
      <c r="B209" s="22"/>
      <c r="C209" s="22"/>
      <c r="D209" s="23"/>
      <c r="E209" s="23"/>
      <c r="F209" s="98"/>
      <c r="G209" s="98"/>
    </row>
    <row r="210" spans="1:7" s="8" customFormat="1" ht="15.75" customHeight="1">
      <c r="A210" s="260" t="s">
        <v>732</v>
      </c>
      <c r="B210" s="260"/>
      <c r="C210" s="260"/>
      <c r="D210" s="260"/>
      <c r="E210" s="260"/>
      <c r="F210" s="260"/>
      <c r="G210" s="260"/>
    </row>
    <row r="211" spans="1:7" s="8" customFormat="1" ht="15.75" customHeight="1">
      <c r="A211" s="259"/>
      <c r="B211" s="259"/>
      <c r="C211" s="22"/>
      <c r="D211" s="23"/>
      <c r="E211" s="23"/>
      <c r="F211" s="98"/>
      <c r="G211" s="98"/>
    </row>
    <row r="212" spans="1:7" s="8" customFormat="1" ht="15.75" customHeight="1">
      <c r="A212" s="19" t="s">
        <v>733</v>
      </c>
      <c r="B212" s="224" t="s">
        <v>31</v>
      </c>
      <c r="C212" s="224" t="s">
        <v>32</v>
      </c>
      <c r="D212" s="224" t="s">
        <v>33</v>
      </c>
      <c r="E212" s="74" t="s">
        <v>661</v>
      </c>
      <c r="F212" s="74" t="s">
        <v>34</v>
      </c>
      <c r="G212" s="74" t="s">
        <v>57</v>
      </c>
    </row>
    <row r="213" spans="1:7" s="8" customFormat="1" ht="15.75" customHeight="1">
      <c r="A213" s="19"/>
      <c r="B213" s="225"/>
      <c r="C213" s="225"/>
      <c r="D213" s="225"/>
      <c r="E213" s="74" t="s">
        <v>24</v>
      </c>
      <c r="F213" s="74" t="s">
        <v>35</v>
      </c>
      <c r="G213" s="74" t="s">
        <v>36</v>
      </c>
    </row>
    <row r="214" spans="1:7" s="8" customFormat="1" ht="15.75" customHeight="1">
      <c r="A214" s="19"/>
      <c r="B214" s="119" t="s">
        <v>448</v>
      </c>
      <c r="C214" s="124" t="s">
        <v>701</v>
      </c>
      <c r="D214" s="232" t="s">
        <v>734</v>
      </c>
      <c r="E214" s="125">
        <v>43925</v>
      </c>
      <c r="F214" s="125">
        <f>E214+4</f>
        <v>43929</v>
      </c>
      <c r="G214" s="75">
        <f>F214+26</f>
        <v>43955</v>
      </c>
    </row>
    <row r="215" spans="1:7" s="8" customFormat="1" ht="15.75" customHeight="1">
      <c r="A215" s="19"/>
      <c r="B215" s="119" t="s">
        <v>449</v>
      </c>
      <c r="C215" s="124" t="s">
        <v>735</v>
      </c>
      <c r="D215" s="233"/>
      <c r="E215" s="125">
        <f t="shared" ref="E215:G219" si="22">E214+7</f>
        <v>43932</v>
      </c>
      <c r="F215" s="125">
        <f t="shared" si="22"/>
        <v>43936</v>
      </c>
      <c r="G215" s="75">
        <f t="shared" si="22"/>
        <v>43962</v>
      </c>
    </row>
    <row r="216" spans="1:7" s="8" customFormat="1" ht="15.75" customHeight="1">
      <c r="A216" s="19"/>
      <c r="B216" s="119" t="s">
        <v>450</v>
      </c>
      <c r="C216" s="124" t="s">
        <v>682</v>
      </c>
      <c r="D216" s="233"/>
      <c r="E216" s="125">
        <f t="shared" si="22"/>
        <v>43939</v>
      </c>
      <c r="F216" s="125">
        <f t="shared" si="22"/>
        <v>43943</v>
      </c>
      <c r="G216" s="75">
        <f t="shared" si="22"/>
        <v>43969</v>
      </c>
    </row>
    <row r="217" spans="1:7" s="8" customFormat="1" ht="15.75" customHeight="1">
      <c r="A217" s="19"/>
      <c r="B217" s="120" t="s">
        <v>275</v>
      </c>
      <c r="C217" s="124" t="s">
        <v>682</v>
      </c>
      <c r="D217" s="233"/>
      <c r="E217" s="125">
        <f t="shared" si="22"/>
        <v>43946</v>
      </c>
      <c r="F217" s="125">
        <f t="shared" si="22"/>
        <v>43950</v>
      </c>
      <c r="G217" s="75">
        <f t="shared" si="22"/>
        <v>43976</v>
      </c>
    </row>
    <row r="218" spans="1:7" s="8" customFormat="1" ht="15.75" customHeight="1">
      <c r="A218" s="19"/>
      <c r="B218" s="120"/>
      <c r="C218" s="124"/>
      <c r="D218" s="233"/>
      <c r="E218" s="125">
        <f t="shared" si="22"/>
        <v>43953</v>
      </c>
      <c r="F218" s="125">
        <f t="shared" si="22"/>
        <v>43957</v>
      </c>
      <c r="G218" s="75">
        <f t="shared" si="22"/>
        <v>43983</v>
      </c>
    </row>
    <row r="219" spans="1:7" s="8" customFormat="1" ht="15.75" customHeight="1">
      <c r="A219" s="19"/>
      <c r="B219" s="120"/>
      <c r="C219" s="124"/>
      <c r="D219" s="234"/>
      <c r="E219" s="125">
        <f t="shared" si="22"/>
        <v>43960</v>
      </c>
      <c r="F219" s="125">
        <f t="shared" si="22"/>
        <v>43964</v>
      </c>
      <c r="G219" s="75">
        <f t="shared" si="22"/>
        <v>43990</v>
      </c>
    </row>
    <row r="220" spans="1:7" s="8" customFormat="1" ht="15.75" customHeight="1">
      <c r="A220" s="19"/>
      <c r="B220" s="21"/>
      <c r="C220" s="26"/>
      <c r="D220" s="12"/>
      <c r="E220" s="27"/>
      <c r="F220" s="27"/>
      <c r="G220" s="14"/>
    </row>
    <row r="221" spans="1:7" s="8" customFormat="1" ht="15.75" customHeight="1">
      <c r="A221" s="19"/>
      <c r="B221" s="5"/>
      <c r="C221" s="5"/>
      <c r="D221" s="6"/>
      <c r="E221" s="6"/>
      <c r="F221" s="92"/>
      <c r="G221" s="92"/>
    </row>
    <row r="222" spans="1:7" s="8" customFormat="1" ht="15.75" customHeight="1">
      <c r="A222" s="19"/>
      <c r="B222" s="222" t="s">
        <v>31</v>
      </c>
      <c r="C222" s="222" t="s">
        <v>32</v>
      </c>
      <c r="D222" s="222" t="s">
        <v>33</v>
      </c>
      <c r="E222" s="74" t="s">
        <v>661</v>
      </c>
      <c r="F222" s="74" t="s">
        <v>34</v>
      </c>
      <c r="G222" s="94" t="s">
        <v>57</v>
      </c>
    </row>
    <row r="223" spans="1:7" s="8" customFormat="1" ht="15.75" customHeight="1">
      <c r="A223" s="19"/>
      <c r="B223" s="223"/>
      <c r="C223" s="223"/>
      <c r="D223" s="223"/>
      <c r="E223" s="95" t="s">
        <v>24</v>
      </c>
      <c r="F223" s="77" t="s">
        <v>35</v>
      </c>
      <c r="G223" s="74" t="s">
        <v>36</v>
      </c>
    </row>
    <row r="224" spans="1:7" s="8" customFormat="1" ht="15.75" customHeight="1">
      <c r="A224" s="19"/>
      <c r="B224" s="119"/>
      <c r="C224" s="126"/>
      <c r="D224" s="219" t="s">
        <v>736</v>
      </c>
      <c r="E224" s="80">
        <v>43918</v>
      </c>
      <c r="F224" s="80">
        <f>E224+4</f>
        <v>43922</v>
      </c>
      <c r="G224" s="75">
        <f>F224+29</f>
        <v>43951</v>
      </c>
    </row>
    <row r="225" spans="1:7" s="8" customFormat="1" ht="15.75" customHeight="1">
      <c r="A225" s="19"/>
      <c r="B225" s="119" t="s">
        <v>415</v>
      </c>
      <c r="C225" s="126" t="s">
        <v>419</v>
      </c>
      <c r="D225" s="227"/>
      <c r="E225" s="80">
        <f t="shared" ref="E225:G227" si="23">E224+7</f>
        <v>43925</v>
      </c>
      <c r="F225" s="80">
        <f t="shared" si="23"/>
        <v>43929</v>
      </c>
      <c r="G225" s="75">
        <f t="shared" si="23"/>
        <v>43958</v>
      </c>
    </row>
    <row r="226" spans="1:7" s="8" customFormat="1" ht="15.75" customHeight="1">
      <c r="A226" s="19"/>
      <c r="B226" s="119" t="s">
        <v>416</v>
      </c>
      <c r="C226" s="126" t="s">
        <v>420</v>
      </c>
      <c r="D226" s="227"/>
      <c r="E226" s="80">
        <f t="shared" si="23"/>
        <v>43932</v>
      </c>
      <c r="F226" s="80">
        <f t="shared" si="23"/>
        <v>43936</v>
      </c>
      <c r="G226" s="75">
        <f t="shared" si="23"/>
        <v>43965</v>
      </c>
    </row>
    <row r="227" spans="1:7" s="8" customFormat="1" ht="15.75" customHeight="1">
      <c r="A227" s="19"/>
      <c r="B227" s="127" t="s">
        <v>417</v>
      </c>
      <c r="C227" s="128" t="s">
        <v>421</v>
      </c>
      <c r="D227" s="227"/>
      <c r="E227" s="80">
        <f t="shared" si="23"/>
        <v>43939</v>
      </c>
      <c r="F227" s="80">
        <f t="shared" si="23"/>
        <v>43943</v>
      </c>
      <c r="G227" s="75">
        <f t="shared" si="23"/>
        <v>43972</v>
      </c>
    </row>
    <row r="228" spans="1:7" s="8" customFormat="1" ht="15.75" customHeight="1">
      <c r="A228" s="19"/>
      <c r="B228" s="120" t="s">
        <v>418</v>
      </c>
      <c r="C228" s="126" t="s">
        <v>422</v>
      </c>
      <c r="D228" s="227"/>
      <c r="E228" s="80">
        <f t="shared" ref="E228:G228" si="24">E227+7</f>
        <v>43946</v>
      </c>
      <c r="F228" s="80">
        <f t="shared" si="24"/>
        <v>43950</v>
      </c>
      <c r="G228" s="75">
        <f t="shared" si="24"/>
        <v>43979</v>
      </c>
    </row>
    <row r="229" spans="1:7" s="8" customFormat="1" ht="15.75" customHeight="1">
      <c r="A229" s="19"/>
      <c r="B229" s="124" t="s">
        <v>183</v>
      </c>
      <c r="C229" s="126" t="s">
        <v>423</v>
      </c>
      <c r="D229" s="228"/>
      <c r="E229" s="80">
        <f t="shared" ref="E229:G229" si="25">E228+7</f>
        <v>43953</v>
      </c>
      <c r="F229" s="80">
        <f t="shared" si="25"/>
        <v>43957</v>
      </c>
      <c r="G229" s="75">
        <f t="shared" si="25"/>
        <v>43986</v>
      </c>
    </row>
    <row r="230" spans="1:7" s="8" customFormat="1" ht="15.75" customHeight="1">
      <c r="A230" s="19"/>
      <c r="B230" s="15"/>
      <c r="C230" s="15"/>
      <c r="D230" s="17"/>
      <c r="E230" s="17"/>
      <c r="F230" s="14"/>
      <c r="G230" s="14"/>
    </row>
    <row r="231" spans="1:7" s="8" customFormat="1" ht="15.75" customHeight="1">
      <c r="A231" s="259"/>
      <c r="B231" s="259"/>
      <c r="C231" s="5"/>
      <c r="D231" s="6"/>
      <c r="E231" s="6"/>
      <c r="F231" s="92"/>
      <c r="G231" s="92"/>
    </row>
    <row r="232" spans="1:7" s="8" customFormat="1" ht="15.75" customHeight="1">
      <c r="A232" s="19" t="s">
        <v>737</v>
      </c>
      <c r="B232" s="222" t="s">
        <v>31</v>
      </c>
      <c r="C232" s="222" t="s">
        <v>32</v>
      </c>
      <c r="D232" s="222" t="s">
        <v>33</v>
      </c>
      <c r="E232" s="74" t="s">
        <v>661</v>
      </c>
      <c r="F232" s="74" t="s">
        <v>34</v>
      </c>
      <c r="G232" s="94" t="s">
        <v>60</v>
      </c>
    </row>
    <row r="233" spans="1:7" s="8" customFormat="1" ht="15.75" customHeight="1">
      <c r="A233" s="19"/>
      <c r="B233" s="223"/>
      <c r="C233" s="223"/>
      <c r="D233" s="223"/>
      <c r="E233" s="95" t="s">
        <v>24</v>
      </c>
      <c r="F233" s="77" t="s">
        <v>35</v>
      </c>
      <c r="G233" s="74" t="s">
        <v>36</v>
      </c>
    </row>
    <row r="234" spans="1:7" s="8" customFormat="1" ht="15.75" customHeight="1">
      <c r="A234" s="19"/>
      <c r="B234" s="81"/>
      <c r="C234" s="81"/>
      <c r="D234" s="219" t="s">
        <v>738</v>
      </c>
      <c r="E234" s="104">
        <v>43924</v>
      </c>
      <c r="F234" s="80">
        <f>E234+4</f>
        <v>43928</v>
      </c>
      <c r="G234" s="75">
        <f>F234+25</f>
        <v>43953</v>
      </c>
    </row>
    <row r="235" spans="1:7" s="8" customFormat="1" ht="15.75" customHeight="1">
      <c r="A235" s="19"/>
      <c r="B235" s="81" t="s">
        <v>441</v>
      </c>
      <c r="C235" s="81" t="s">
        <v>699</v>
      </c>
      <c r="D235" s="227"/>
      <c r="E235" s="80">
        <f t="shared" ref="E235:G238" si="26">E234+7</f>
        <v>43931</v>
      </c>
      <c r="F235" s="80">
        <f t="shared" si="26"/>
        <v>43935</v>
      </c>
      <c r="G235" s="75">
        <f t="shared" si="26"/>
        <v>43960</v>
      </c>
    </row>
    <row r="236" spans="1:7" s="8" customFormat="1" ht="15.75" customHeight="1">
      <c r="A236" s="19"/>
      <c r="B236" s="81" t="s">
        <v>315</v>
      </c>
      <c r="C236" s="81" t="s">
        <v>739</v>
      </c>
      <c r="D236" s="227"/>
      <c r="E236" s="80">
        <f t="shared" si="26"/>
        <v>43938</v>
      </c>
      <c r="F236" s="80">
        <f t="shared" si="26"/>
        <v>43942</v>
      </c>
      <c r="G236" s="75">
        <f t="shared" si="26"/>
        <v>43967</v>
      </c>
    </row>
    <row r="237" spans="1:7" s="8" customFormat="1" ht="15.75" customHeight="1">
      <c r="A237" s="19"/>
      <c r="B237" s="81" t="s">
        <v>442</v>
      </c>
      <c r="C237" s="81" t="s">
        <v>740</v>
      </c>
      <c r="D237" s="227"/>
      <c r="E237" s="80">
        <f t="shared" si="26"/>
        <v>43945</v>
      </c>
      <c r="F237" s="80">
        <f t="shared" si="26"/>
        <v>43949</v>
      </c>
      <c r="G237" s="75">
        <f t="shared" si="26"/>
        <v>43974</v>
      </c>
    </row>
    <row r="238" spans="1:7" s="8" customFormat="1" ht="15.75" customHeight="1">
      <c r="A238" s="19"/>
      <c r="B238" s="81" t="s">
        <v>443</v>
      </c>
      <c r="C238" s="81" t="s">
        <v>741</v>
      </c>
      <c r="D238" s="228"/>
      <c r="E238" s="80">
        <f t="shared" si="26"/>
        <v>43952</v>
      </c>
      <c r="F238" s="80">
        <f t="shared" si="26"/>
        <v>43956</v>
      </c>
      <c r="G238" s="75">
        <f t="shared" si="26"/>
        <v>43981</v>
      </c>
    </row>
    <row r="239" spans="1:7" s="8" customFormat="1" ht="15.75" customHeight="1">
      <c r="A239" s="19"/>
      <c r="B239" s="5"/>
      <c r="C239" s="5"/>
      <c r="D239" s="6"/>
      <c r="E239" s="6"/>
      <c r="F239" s="92"/>
      <c r="G239" s="92"/>
    </row>
    <row r="240" spans="1:7" s="8" customFormat="1" ht="15.75" customHeight="1">
      <c r="A240" s="259"/>
      <c r="B240" s="259"/>
      <c r="C240" s="5"/>
      <c r="D240" s="6"/>
      <c r="E240" s="6"/>
      <c r="F240" s="92"/>
      <c r="G240" s="92"/>
    </row>
    <row r="241" spans="1:7" s="8" customFormat="1" ht="15.75" customHeight="1">
      <c r="A241" s="19" t="s">
        <v>742</v>
      </c>
      <c r="B241" s="224" t="s">
        <v>31</v>
      </c>
      <c r="C241" s="224" t="s">
        <v>32</v>
      </c>
      <c r="D241" s="224" t="s">
        <v>33</v>
      </c>
      <c r="E241" s="74" t="s">
        <v>374</v>
      </c>
      <c r="F241" s="74" t="s">
        <v>34</v>
      </c>
      <c r="G241" s="74" t="s">
        <v>61</v>
      </c>
    </row>
    <row r="242" spans="1:7" s="8" customFormat="1" ht="15.75" customHeight="1">
      <c r="A242" s="19"/>
      <c r="B242" s="225"/>
      <c r="C242" s="225"/>
      <c r="D242" s="225"/>
      <c r="E242" s="74" t="s">
        <v>24</v>
      </c>
      <c r="F242" s="74" t="s">
        <v>35</v>
      </c>
      <c r="G242" s="74" t="s">
        <v>36</v>
      </c>
    </row>
    <row r="243" spans="1:7" s="8" customFormat="1" ht="15.75" customHeight="1">
      <c r="A243" s="19"/>
      <c r="B243" s="115" t="s">
        <v>402</v>
      </c>
      <c r="C243" s="115" t="s">
        <v>405</v>
      </c>
      <c r="D243" s="232" t="s">
        <v>713</v>
      </c>
      <c r="E243" s="104">
        <v>43921</v>
      </c>
      <c r="F243" s="104">
        <f>E243+4</f>
        <v>43925</v>
      </c>
      <c r="G243" s="104">
        <f>F243+23</f>
        <v>43948</v>
      </c>
    </row>
    <row r="244" spans="1:7" s="8" customFormat="1" ht="15.75" customHeight="1">
      <c r="A244" s="19"/>
      <c r="B244" s="115" t="s">
        <v>403</v>
      </c>
      <c r="C244" s="115" t="s">
        <v>352</v>
      </c>
      <c r="D244" s="233"/>
      <c r="E244" s="104">
        <f t="shared" ref="E244:G248" si="27">E243+7</f>
        <v>43928</v>
      </c>
      <c r="F244" s="104">
        <f t="shared" si="27"/>
        <v>43932</v>
      </c>
      <c r="G244" s="104">
        <f t="shared" si="27"/>
        <v>43955</v>
      </c>
    </row>
    <row r="245" spans="1:7" s="8" customFormat="1" ht="15.75" customHeight="1">
      <c r="A245" s="19"/>
      <c r="B245" s="115" t="s">
        <v>317</v>
      </c>
      <c r="C245" s="115" t="s">
        <v>406</v>
      </c>
      <c r="D245" s="233"/>
      <c r="E245" s="104">
        <f t="shared" si="27"/>
        <v>43935</v>
      </c>
      <c r="F245" s="104">
        <f t="shared" si="27"/>
        <v>43939</v>
      </c>
      <c r="G245" s="104">
        <f t="shared" si="27"/>
        <v>43962</v>
      </c>
    </row>
    <row r="246" spans="1:7" s="8" customFormat="1" ht="15.75" customHeight="1">
      <c r="A246" s="19"/>
      <c r="B246" s="115" t="s">
        <v>404</v>
      </c>
      <c r="C246" s="115" t="s">
        <v>224</v>
      </c>
      <c r="D246" s="233"/>
      <c r="E246" s="104">
        <f t="shared" si="27"/>
        <v>43942</v>
      </c>
      <c r="F246" s="104">
        <f t="shared" si="27"/>
        <v>43946</v>
      </c>
      <c r="G246" s="104">
        <f t="shared" si="27"/>
        <v>43969</v>
      </c>
    </row>
    <row r="247" spans="1:7" s="8" customFormat="1" ht="15.75" customHeight="1">
      <c r="A247" s="19"/>
      <c r="B247" s="115" t="s">
        <v>336</v>
      </c>
      <c r="C247" s="115" t="s">
        <v>232</v>
      </c>
      <c r="D247" s="234"/>
      <c r="E247" s="104">
        <f t="shared" si="27"/>
        <v>43949</v>
      </c>
      <c r="F247" s="104">
        <f t="shared" si="27"/>
        <v>43953</v>
      </c>
      <c r="G247" s="104">
        <f t="shared" si="27"/>
        <v>43976</v>
      </c>
    </row>
    <row r="248" spans="1:7" s="8" customFormat="1" ht="15.75" customHeight="1">
      <c r="A248" s="19"/>
      <c r="B248" s="116"/>
      <c r="C248" s="116"/>
      <c r="D248" s="129"/>
      <c r="E248" s="104">
        <f t="shared" si="27"/>
        <v>43956</v>
      </c>
      <c r="F248" s="104">
        <f t="shared" si="27"/>
        <v>43960</v>
      </c>
      <c r="G248" s="104">
        <f t="shared" si="27"/>
        <v>43983</v>
      </c>
    </row>
    <row r="249" spans="1:7" s="8" customFormat="1" ht="15.75" customHeight="1">
      <c r="A249" s="19"/>
      <c r="B249" s="5"/>
      <c r="C249" s="5"/>
      <c r="D249" s="6"/>
      <c r="E249" s="6"/>
      <c r="F249" s="92"/>
      <c r="G249" s="92"/>
    </row>
    <row r="250" spans="1:7" s="8" customFormat="1" ht="15.75" customHeight="1">
      <c r="A250" s="259"/>
      <c r="B250" s="259"/>
      <c r="C250" s="5"/>
      <c r="D250" s="6"/>
      <c r="E250" s="6"/>
      <c r="F250" s="92"/>
      <c r="G250" s="92"/>
    </row>
    <row r="251" spans="1:7" s="8" customFormat="1" ht="15.75" customHeight="1">
      <c r="A251" s="19" t="s">
        <v>743</v>
      </c>
      <c r="B251" s="222" t="s">
        <v>31</v>
      </c>
      <c r="C251" s="222" t="s">
        <v>32</v>
      </c>
      <c r="D251" s="222" t="s">
        <v>33</v>
      </c>
      <c r="E251" s="74" t="s">
        <v>374</v>
      </c>
      <c r="F251" s="74" t="s">
        <v>34</v>
      </c>
      <c r="G251" s="94" t="s">
        <v>63</v>
      </c>
    </row>
    <row r="252" spans="1:7" s="8" customFormat="1" ht="15.75" customHeight="1">
      <c r="A252" s="19"/>
      <c r="B252" s="223"/>
      <c r="C252" s="223"/>
      <c r="D252" s="223"/>
      <c r="E252" s="95" t="s">
        <v>24</v>
      </c>
      <c r="F252" s="77" t="s">
        <v>35</v>
      </c>
      <c r="G252" s="74" t="s">
        <v>36</v>
      </c>
    </row>
    <row r="253" spans="1:7" s="8" customFormat="1" ht="15.75" customHeight="1">
      <c r="A253" s="19"/>
      <c r="B253" s="119" t="s">
        <v>448</v>
      </c>
      <c r="C253" s="124" t="s">
        <v>701</v>
      </c>
      <c r="D253" s="232" t="s">
        <v>734</v>
      </c>
      <c r="E253" s="125">
        <v>43925</v>
      </c>
      <c r="F253" s="125">
        <f>E253+4</f>
        <v>43929</v>
      </c>
      <c r="G253" s="75">
        <f>F253+26</f>
        <v>43955</v>
      </c>
    </row>
    <row r="254" spans="1:7" s="8" customFormat="1" ht="15.75" customHeight="1">
      <c r="A254" s="19"/>
      <c r="B254" s="119" t="s">
        <v>449</v>
      </c>
      <c r="C254" s="124" t="s">
        <v>735</v>
      </c>
      <c r="D254" s="233"/>
      <c r="E254" s="125">
        <f t="shared" ref="E254:G258" si="28">E253+7</f>
        <v>43932</v>
      </c>
      <c r="F254" s="125">
        <f t="shared" si="28"/>
        <v>43936</v>
      </c>
      <c r="G254" s="75">
        <f t="shared" si="28"/>
        <v>43962</v>
      </c>
    </row>
    <row r="255" spans="1:7" s="8" customFormat="1" ht="15.75" customHeight="1">
      <c r="A255" s="19"/>
      <c r="B255" s="119" t="s">
        <v>450</v>
      </c>
      <c r="C255" s="124" t="s">
        <v>682</v>
      </c>
      <c r="D255" s="233"/>
      <c r="E255" s="125">
        <f t="shared" si="28"/>
        <v>43939</v>
      </c>
      <c r="F255" s="125">
        <f t="shared" si="28"/>
        <v>43943</v>
      </c>
      <c r="G255" s="75">
        <f t="shared" si="28"/>
        <v>43969</v>
      </c>
    </row>
    <row r="256" spans="1:7" s="8" customFormat="1" ht="15.75" customHeight="1">
      <c r="A256" s="19"/>
      <c r="B256" s="120" t="s">
        <v>275</v>
      </c>
      <c r="C256" s="124" t="s">
        <v>682</v>
      </c>
      <c r="D256" s="233"/>
      <c r="E256" s="125">
        <f t="shared" si="28"/>
        <v>43946</v>
      </c>
      <c r="F256" s="125">
        <f t="shared" si="28"/>
        <v>43950</v>
      </c>
      <c r="G256" s="75">
        <f t="shared" si="28"/>
        <v>43976</v>
      </c>
    </row>
    <row r="257" spans="1:7" s="8" customFormat="1" ht="15.75" customHeight="1">
      <c r="A257" s="19"/>
      <c r="B257" s="120"/>
      <c r="C257" s="124"/>
      <c r="D257" s="233"/>
      <c r="E257" s="125">
        <f t="shared" si="28"/>
        <v>43953</v>
      </c>
      <c r="F257" s="125">
        <f t="shared" si="28"/>
        <v>43957</v>
      </c>
      <c r="G257" s="75">
        <f t="shared" si="28"/>
        <v>43983</v>
      </c>
    </row>
    <row r="258" spans="1:7" s="8" customFormat="1" ht="15.75" customHeight="1">
      <c r="A258" s="19"/>
      <c r="B258" s="120"/>
      <c r="C258" s="124"/>
      <c r="D258" s="234"/>
      <c r="E258" s="125">
        <f t="shared" si="28"/>
        <v>43960</v>
      </c>
      <c r="F258" s="125">
        <f t="shared" si="28"/>
        <v>43964</v>
      </c>
      <c r="G258" s="75">
        <f t="shared" si="28"/>
        <v>43990</v>
      </c>
    </row>
    <row r="259" spans="1:7" s="8" customFormat="1" ht="15.75" customHeight="1">
      <c r="A259" s="259"/>
      <c r="B259" s="259"/>
      <c r="C259" s="259"/>
      <c r="D259" s="259"/>
      <c r="E259" s="259"/>
      <c r="F259" s="259"/>
      <c r="G259" s="261"/>
    </row>
    <row r="260" spans="1:7" s="8" customFormat="1" ht="15.75" customHeight="1">
      <c r="A260" s="259"/>
      <c r="B260" s="259"/>
      <c r="C260" s="259"/>
      <c r="D260" s="259"/>
      <c r="E260" s="259"/>
      <c r="F260" s="259"/>
      <c r="G260" s="261"/>
    </row>
    <row r="261" spans="1:7" s="8" customFormat="1" ht="15.75" customHeight="1">
      <c r="A261" s="19"/>
      <c r="B261" s="222" t="s">
        <v>679</v>
      </c>
      <c r="C261" s="222" t="s">
        <v>32</v>
      </c>
      <c r="D261" s="222" t="s">
        <v>33</v>
      </c>
      <c r="E261" s="74" t="s">
        <v>661</v>
      </c>
      <c r="F261" s="74" t="s">
        <v>34</v>
      </c>
      <c r="G261" s="94" t="s">
        <v>63</v>
      </c>
    </row>
    <row r="262" spans="1:7" s="8" customFormat="1" ht="15.75" customHeight="1">
      <c r="A262" s="19"/>
      <c r="B262" s="223"/>
      <c r="C262" s="223"/>
      <c r="D262" s="223"/>
      <c r="E262" s="95" t="s">
        <v>24</v>
      </c>
      <c r="F262" s="77" t="s">
        <v>35</v>
      </c>
      <c r="G262" s="74" t="s">
        <v>36</v>
      </c>
    </row>
    <row r="263" spans="1:7" s="8" customFormat="1" ht="15.75" customHeight="1">
      <c r="A263" s="19"/>
      <c r="B263" s="81"/>
      <c r="C263" s="81"/>
      <c r="D263" s="219" t="s">
        <v>738</v>
      </c>
      <c r="E263" s="104">
        <v>43924</v>
      </c>
      <c r="F263" s="80">
        <f>E263+4</f>
        <v>43928</v>
      </c>
      <c r="G263" s="75">
        <f>F263+25</f>
        <v>43953</v>
      </c>
    </row>
    <row r="264" spans="1:7" s="8" customFormat="1" ht="15.75" customHeight="1">
      <c r="A264" s="19"/>
      <c r="B264" s="81" t="s">
        <v>441</v>
      </c>
      <c r="C264" s="81" t="s">
        <v>699</v>
      </c>
      <c r="D264" s="227"/>
      <c r="E264" s="80">
        <f t="shared" ref="E264:G267" si="29">E263+7</f>
        <v>43931</v>
      </c>
      <c r="F264" s="80">
        <f t="shared" si="29"/>
        <v>43935</v>
      </c>
      <c r="G264" s="75">
        <f t="shared" si="29"/>
        <v>43960</v>
      </c>
    </row>
    <row r="265" spans="1:7" s="8" customFormat="1" ht="15.75" customHeight="1">
      <c r="A265" s="19"/>
      <c r="B265" s="81" t="s">
        <v>315</v>
      </c>
      <c r="C265" s="81" t="s">
        <v>739</v>
      </c>
      <c r="D265" s="227"/>
      <c r="E265" s="80">
        <f t="shared" si="29"/>
        <v>43938</v>
      </c>
      <c r="F265" s="80">
        <f t="shared" si="29"/>
        <v>43942</v>
      </c>
      <c r="G265" s="75">
        <f t="shared" si="29"/>
        <v>43967</v>
      </c>
    </row>
    <row r="266" spans="1:7" s="8" customFormat="1" ht="15.75" customHeight="1">
      <c r="A266" s="19"/>
      <c r="B266" s="81" t="s">
        <v>442</v>
      </c>
      <c r="C266" s="81" t="s">
        <v>744</v>
      </c>
      <c r="D266" s="227"/>
      <c r="E266" s="80">
        <f t="shared" si="29"/>
        <v>43945</v>
      </c>
      <c r="F266" s="80">
        <f t="shared" si="29"/>
        <v>43949</v>
      </c>
      <c r="G266" s="75">
        <f t="shared" si="29"/>
        <v>43974</v>
      </c>
    </row>
    <row r="267" spans="1:7" s="8" customFormat="1" ht="15.75" customHeight="1">
      <c r="A267" s="19"/>
      <c r="B267" s="81" t="s">
        <v>443</v>
      </c>
      <c r="C267" s="81" t="s">
        <v>745</v>
      </c>
      <c r="D267" s="228"/>
      <c r="E267" s="80">
        <f t="shared" si="29"/>
        <v>43952</v>
      </c>
      <c r="F267" s="80">
        <f t="shared" si="29"/>
        <v>43956</v>
      </c>
      <c r="G267" s="75">
        <f t="shared" si="29"/>
        <v>43981</v>
      </c>
    </row>
    <row r="268" spans="1:7" s="8" customFormat="1" ht="15.75" customHeight="1">
      <c r="A268" s="19"/>
      <c r="B268" s="5"/>
      <c r="C268" s="5"/>
      <c r="D268" s="6"/>
      <c r="E268" s="6"/>
      <c r="F268" s="92"/>
      <c r="G268" s="92"/>
    </row>
    <row r="269" spans="1:7" s="8" customFormat="1" ht="15.75" customHeight="1">
      <c r="A269" s="259"/>
      <c r="B269" s="259"/>
      <c r="C269" s="5"/>
      <c r="D269" s="6"/>
      <c r="E269" s="6"/>
      <c r="F269" s="92"/>
      <c r="G269" s="92"/>
    </row>
    <row r="270" spans="1:7" s="8" customFormat="1" ht="15.75" customHeight="1">
      <c r="A270" s="19" t="s">
        <v>746</v>
      </c>
      <c r="B270" s="222" t="s">
        <v>679</v>
      </c>
      <c r="C270" s="222" t="s">
        <v>32</v>
      </c>
      <c r="D270" s="222" t="s">
        <v>33</v>
      </c>
      <c r="E270" s="74" t="s">
        <v>661</v>
      </c>
      <c r="F270" s="74" t="s">
        <v>34</v>
      </c>
      <c r="G270" s="94" t="s">
        <v>65</v>
      </c>
    </row>
    <row r="271" spans="1:7" s="8" customFormat="1" ht="15.75" customHeight="1">
      <c r="A271" s="19"/>
      <c r="B271" s="223"/>
      <c r="C271" s="223"/>
      <c r="D271" s="223"/>
      <c r="E271" s="95" t="s">
        <v>24</v>
      </c>
      <c r="F271" s="77" t="s">
        <v>35</v>
      </c>
      <c r="G271" s="74" t="s">
        <v>36</v>
      </c>
    </row>
    <row r="272" spans="1:7" s="8" customFormat="1" ht="15.75" customHeight="1">
      <c r="A272" s="19"/>
      <c r="B272" s="115" t="s">
        <v>407</v>
      </c>
      <c r="C272" s="115" t="s">
        <v>409</v>
      </c>
      <c r="D272" s="232" t="s">
        <v>715</v>
      </c>
      <c r="E272" s="75">
        <v>43920</v>
      </c>
      <c r="F272" s="75">
        <f>E272+4</f>
        <v>43924</v>
      </c>
      <c r="G272" s="75">
        <f>F272+29</f>
        <v>43953</v>
      </c>
    </row>
    <row r="273" spans="1:7" s="8" customFormat="1" ht="15.75" customHeight="1">
      <c r="A273" s="19"/>
      <c r="B273" s="115"/>
      <c r="C273" s="115"/>
      <c r="D273" s="233"/>
      <c r="E273" s="76">
        <f t="shared" ref="E273:G277" si="30">E272+7</f>
        <v>43927</v>
      </c>
      <c r="F273" s="75">
        <f t="shared" si="30"/>
        <v>43931</v>
      </c>
      <c r="G273" s="75">
        <f t="shared" si="30"/>
        <v>43960</v>
      </c>
    </row>
    <row r="274" spans="1:7" s="8" customFormat="1" ht="15.75" customHeight="1">
      <c r="A274" s="19"/>
      <c r="B274" s="115" t="s">
        <v>337</v>
      </c>
      <c r="C274" s="115" t="s">
        <v>232</v>
      </c>
      <c r="D274" s="233"/>
      <c r="E274" s="76">
        <f t="shared" si="30"/>
        <v>43934</v>
      </c>
      <c r="F274" s="75">
        <f t="shared" si="30"/>
        <v>43938</v>
      </c>
      <c r="G274" s="75">
        <f t="shared" si="30"/>
        <v>43967</v>
      </c>
    </row>
    <row r="275" spans="1:7" s="8" customFormat="1" ht="15.75" customHeight="1">
      <c r="A275" s="19"/>
      <c r="B275" s="115" t="s">
        <v>408</v>
      </c>
      <c r="C275" s="115" t="s">
        <v>410</v>
      </c>
      <c r="D275" s="233"/>
      <c r="E275" s="76">
        <f t="shared" si="30"/>
        <v>43941</v>
      </c>
      <c r="F275" s="75">
        <f t="shared" si="30"/>
        <v>43945</v>
      </c>
      <c r="G275" s="75">
        <f t="shared" si="30"/>
        <v>43974</v>
      </c>
    </row>
    <row r="276" spans="1:7" s="8" customFormat="1" ht="15.75" customHeight="1">
      <c r="A276" s="19"/>
      <c r="B276" s="116" t="s">
        <v>338</v>
      </c>
      <c r="C276" s="116" t="s">
        <v>251</v>
      </c>
      <c r="D276" s="233"/>
      <c r="E276" s="76">
        <f t="shared" si="30"/>
        <v>43948</v>
      </c>
      <c r="F276" s="75">
        <f t="shared" si="30"/>
        <v>43952</v>
      </c>
      <c r="G276" s="75">
        <f t="shared" si="30"/>
        <v>43981</v>
      </c>
    </row>
    <row r="277" spans="1:7" s="8" customFormat="1" ht="15.75" customHeight="1">
      <c r="A277" s="19"/>
      <c r="B277" s="116"/>
      <c r="C277" s="116"/>
      <c r="D277" s="234"/>
      <c r="E277" s="76">
        <f t="shared" si="30"/>
        <v>43955</v>
      </c>
      <c r="F277" s="75">
        <f t="shared" si="30"/>
        <v>43959</v>
      </c>
      <c r="G277" s="75">
        <f t="shared" si="30"/>
        <v>43988</v>
      </c>
    </row>
    <row r="278" spans="1:7" s="8" customFormat="1" ht="15.75" customHeight="1">
      <c r="A278" s="19"/>
      <c r="B278" s="15"/>
      <c r="C278" s="15"/>
      <c r="D278" s="17"/>
      <c r="E278" s="17"/>
      <c r="F278" s="14"/>
      <c r="G278" s="14"/>
    </row>
    <row r="279" spans="1:7" s="8" customFormat="1" ht="15.75" customHeight="1">
      <c r="A279" s="259"/>
      <c r="B279" s="259"/>
      <c r="C279" s="5"/>
      <c r="D279" s="6"/>
      <c r="E279" s="6"/>
      <c r="F279" s="92"/>
      <c r="G279" s="92"/>
    </row>
    <row r="280" spans="1:7" s="8" customFormat="1" ht="15.75" customHeight="1">
      <c r="A280" s="19" t="s">
        <v>747</v>
      </c>
      <c r="B280" s="222" t="s">
        <v>31</v>
      </c>
      <c r="C280" s="222" t="s">
        <v>32</v>
      </c>
      <c r="D280" s="222" t="s">
        <v>33</v>
      </c>
      <c r="E280" s="74" t="s">
        <v>661</v>
      </c>
      <c r="F280" s="74" t="s">
        <v>34</v>
      </c>
      <c r="G280" s="94" t="s">
        <v>748</v>
      </c>
    </row>
    <row r="281" spans="1:7" s="8" customFormat="1" ht="15.75" customHeight="1">
      <c r="A281" s="19"/>
      <c r="B281" s="223"/>
      <c r="C281" s="223"/>
      <c r="D281" s="223"/>
      <c r="E281" s="95" t="s">
        <v>24</v>
      </c>
      <c r="F281" s="77" t="s">
        <v>35</v>
      </c>
      <c r="G281" s="74" t="s">
        <v>36</v>
      </c>
    </row>
    <row r="282" spans="1:7" s="8" customFormat="1" ht="15.75" customHeight="1">
      <c r="A282" s="19"/>
      <c r="B282" s="81"/>
      <c r="C282" s="81"/>
      <c r="D282" s="219" t="s">
        <v>738</v>
      </c>
      <c r="E282" s="104">
        <v>43924</v>
      </c>
      <c r="F282" s="80">
        <f>E282+4</f>
        <v>43928</v>
      </c>
      <c r="G282" s="75">
        <f>F282+25</f>
        <v>43953</v>
      </c>
    </row>
    <row r="283" spans="1:7" s="8" customFormat="1" ht="15.75" customHeight="1">
      <c r="A283" s="19"/>
      <c r="B283" s="81" t="s">
        <v>441</v>
      </c>
      <c r="C283" s="81" t="s">
        <v>699</v>
      </c>
      <c r="D283" s="227"/>
      <c r="E283" s="80">
        <f t="shared" ref="E283:G286" si="31">E282+7</f>
        <v>43931</v>
      </c>
      <c r="F283" s="80">
        <f t="shared" si="31"/>
        <v>43935</v>
      </c>
      <c r="G283" s="75">
        <f t="shared" si="31"/>
        <v>43960</v>
      </c>
    </row>
    <row r="284" spans="1:7" s="8" customFormat="1" ht="15.75" customHeight="1">
      <c r="A284" s="19"/>
      <c r="B284" s="81" t="s">
        <v>315</v>
      </c>
      <c r="C284" s="81" t="s">
        <v>739</v>
      </c>
      <c r="D284" s="227"/>
      <c r="E284" s="80">
        <f t="shared" si="31"/>
        <v>43938</v>
      </c>
      <c r="F284" s="80">
        <f t="shared" si="31"/>
        <v>43942</v>
      </c>
      <c r="G284" s="75">
        <f t="shared" si="31"/>
        <v>43967</v>
      </c>
    </row>
    <row r="285" spans="1:7" s="8" customFormat="1" ht="15.75" customHeight="1">
      <c r="A285" s="19"/>
      <c r="B285" s="81" t="s">
        <v>442</v>
      </c>
      <c r="C285" s="81" t="s">
        <v>744</v>
      </c>
      <c r="D285" s="227"/>
      <c r="E285" s="80">
        <f t="shared" si="31"/>
        <v>43945</v>
      </c>
      <c r="F285" s="80">
        <f t="shared" si="31"/>
        <v>43949</v>
      </c>
      <c r="G285" s="75">
        <f t="shared" si="31"/>
        <v>43974</v>
      </c>
    </row>
    <row r="286" spans="1:7" s="8" customFormat="1" ht="15.75" customHeight="1">
      <c r="A286" s="19"/>
      <c r="B286" s="81" t="s">
        <v>443</v>
      </c>
      <c r="C286" s="81" t="s">
        <v>745</v>
      </c>
      <c r="D286" s="228"/>
      <c r="E286" s="80">
        <f t="shared" si="31"/>
        <v>43952</v>
      </c>
      <c r="F286" s="80">
        <f t="shared" si="31"/>
        <v>43956</v>
      </c>
      <c r="G286" s="75">
        <f t="shared" si="31"/>
        <v>43981</v>
      </c>
    </row>
    <row r="287" spans="1:7" s="8" customFormat="1" ht="15.75" customHeight="1">
      <c r="A287" s="19"/>
      <c r="B287" s="5"/>
      <c r="C287" s="5"/>
      <c r="D287" s="6"/>
      <c r="E287" s="6"/>
      <c r="F287" s="92"/>
      <c r="G287" s="92"/>
    </row>
    <row r="288" spans="1:7" s="8" customFormat="1" ht="15.75" customHeight="1">
      <c r="A288" s="259"/>
      <c r="B288" s="259"/>
      <c r="C288" s="5"/>
      <c r="D288" s="6"/>
      <c r="E288" s="6"/>
      <c r="F288" s="92"/>
      <c r="G288" s="92"/>
    </row>
    <row r="289" spans="1:7" s="8" customFormat="1" ht="15.75" customHeight="1">
      <c r="A289" s="19" t="s">
        <v>749</v>
      </c>
      <c r="B289" s="224" t="s">
        <v>31</v>
      </c>
      <c r="C289" s="224" t="s">
        <v>32</v>
      </c>
      <c r="D289" s="224" t="s">
        <v>33</v>
      </c>
      <c r="E289" s="74" t="s">
        <v>661</v>
      </c>
      <c r="F289" s="74" t="s">
        <v>34</v>
      </c>
      <c r="G289" s="74" t="s">
        <v>66</v>
      </c>
    </row>
    <row r="290" spans="1:7" s="8" customFormat="1" ht="15.75" customHeight="1">
      <c r="A290" s="19"/>
      <c r="B290" s="225"/>
      <c r="C290" s="225"/>
      <c r="D290" s="225"/>
      <c r="E290" s="95" t="s">
        <v>24</v>
      </c>
      <c r="F290" s="74" t="s">
        <v>35</v>
      </c>
      <c r="G290" s="74" t="s">
        <v>36</v>
      </c>
    </row>
    <row r="291" spans="1:7" s="8" customFormat="1" ht="15.75" customHeight="1">
      <c r="A291" s="19"/>
      <c r="B291" s="81" t="s">
        <v>750</v>
      </c>
      <c r="C291" s="81" t="s">
        <v>667</v>
      </c>
      <c r="D291" s="219" t="s">
        <v>751</v>
      </c>
      <c r="E291" s="104">
        <v>43921</v>
      </c>
      <c r="F291" s="80">
        <f>E291+4</f>
        <v>43925</v>
      </c>
      <c r="G291" s="75">
        <f>F291+25</f>
        <v>43950</v>
      </c>
    </row>
    <row r="292" spans="1:7" s="8" customFormat="1" ht="15.75" customHeight="1">
      <c r="A292" s="19"/>
      <c r="B292" s="81" t="s">
        <v>752</v>
      </c>
      <c r="C292" s="81" t="s">
        <v>670</v>
      </c>
      <c r="D292" s="227"/>
      <c r="E292" s="80">
        <f t="shared" ref="E292:G295" si="32">E291+7</f>
        <v>43928</v>
      </c>
      <c r="F292" s="80">
        <f t="shared" si="32"/>
        <v>43932</v>
      </c>
      <c r="G292" s="75">
        <f t="shared" si="32"/>
        <v>43957</v>
      </c>
    </row>
    <row r="293" spans="1:7" s="8" customFormat="1" ht="15.75" customHeight="1">
      <c r="A293" s="19"/>
      <c r="B293" s="81" t="s">
        <v>753</v>
      </c>
      <c r="C293" s="81" t="s">
        <v>672</v>
      </c>
      <c r="D293" s="227"/>
      <c r="E293" s="80">
        <f t="shared" si="32"/>
        <v>43935</v>
      </c>
      <c r="F293" s="80">
        <f t="shared" si="32"/>
        <v>43939</v>
      </c>
      <c r="G293" s="75">
        <f t="shared" si="32"/>
        <v>43964</v>
      </c>
    </row>
    <row r="294" spans="1:7" s="8" customFormat="1" ht="15.75" customHeight="1">
      <c r="A294" s="19"/>
      <c r="B294" s="81" t="s">
        <v>754</v>
      </c>
      <c r="C294" s="81" t="s">
        <v>674</v>
      </c>
      <c r="D294" s="227"/>
      <c r="E294" s="80">
        <f t="shared" si="32"/>
        <v>43942</v>
      </c>
      <c r="F294" s="80">
        <f t="shared" si="32"/>
        <v>43946</v>
      </c>
      <c r="G294" s="75">
        <f t="shared" si="32"/>
        <v>43971</v>
      </c>
    </row>
    <row r="295" spans="1:7" s="8" customFormat="1" ht="15.75" customHeight="1">
      <c r="A295" s="19"/>
      <c r="B295" s="81" t="s">
        <v>755</v>
      </c>
      <c r="C295" s="81" t="s">
        <v>676</v>
      </c>
      <c r="D295" s="228"/>
      <c r="E295" s="80">
        <f t="shared" si="32"/>
        <v>43949</v>
      </c>
      <c r="F295" s="80">
        <f t="shared" si="32"/>
        <v>43953</v>
      </c>
      <c r="G295" s="75">
        <f t="shared" si="32"/>
        <v>43978</v>
      </c>
    </row>
    <row r="296" spans="1:7" s="8" customFormat="1" ht="15.75" customHeight="1">
      <c r="A296" s="19"/>
      <c r="B296" s="5"/>
      <c r="C296" s="5"/>
      <c r="D296" s="6"/>
      <c r="E296" s="6"/>
      <c r="F296" s="92"/>
      <c r="G296" s="92"/>
    </row>
    <row r="297" spans="1:7" s="8" customFormat="1" ht="15.75" customHeight="1">
      <c r="A297" s="259"/>
      <c r="B297" s="259"/>
      <c r="C297" s="5"/>
      <c r="D297" s="6"/>
      <c r="E297" s="6"/>
      <c r="F297" s="92"/>
      <c r="G297" s="92"/>
    </row>
    <row r="298" spans="1:7" s="8" customFormat="1" ht="15.75" customHeight="1">
      <c r="A298" s="19" t="s">
        <v>756</v>
      </c>
      <c r="B298" s="222" t="s">
        <v>31</v>
      </c>
      <c r="C298" s="222" t="s">
        <v>32</v>
      </c>
      <c r="D298" s="222" t="s">
        <v>33</v>
      </c>
      <c r="E298" s="74" t="s">
        <v>374</v>
      </c>
      <c r="F298" s="74" t="s">
        <v>34</v>
      </c>
      <c r="G298" s="94" t="s">
        <v>757</v>
      </c>
    </row>
    <row r="299" spans="1:7" s="8" customFormat="1" ht="15.75" customHeight="1">
      <c r="A299" s="19"/>
      <c r="B299" s="223"/>
      <c r="C299" s="223"/>
      <c r="D299" s="223"/>
      <c r="E299" s="95" t="s">
        <v>24</v>
      </c>
      <c r="F299" s="77" t="s">
        <v>35</v>
      </c>
      <c r="G299" s="74" t="s">
        <v>36</v>
      </c>
    </row>
    <row r="300" spans="1:7" s="8" customFormat="1" ht="15.75" customHeight="1">
      <c r="A300" s="19"/>
      <c r="B300" s="119" t="s">
        <v>411</v>
      </c>
      <c r="C300" s="118" t="s">
        <v>132</v>
      </c>
      <c r="D300" s="219" t="s">
        <v>758</v>
      </c>
      <c r="E300" s="125">
        <v>43919</v>
      </c>
      <c r="F300" s="75">
        <f>E300+4</f>
        <v>43923</v>
      </c>
      <c r="G300" s="75">
        <f>F300+22</f>
        <v>43945</v>
      </c>
    </row>
    <row r="301" spans="1:7" s="8" customFormat="1" ht="15.75" customHeight="1">
      <c r="A301" s="19"/>
      <c r="B301" s="117" t="s">
        <v>209</v>
      </c>
      <c r="C301" s="118" t="s">
        <v>412</v>
      </c>
      <c r="D301" s="227"/>
      <c r="E301" s="75">
        <f t="shared" ref="E301:G305" si="33">E300+7</f>
        <v>43926</v>
      </c>
      <c r="F301" s="75">
        <f t="shared" si="33"/>
        <v>43930</v>
      </c>
      <c r="G301" s="75">
        <f t="shared" si="33"/>
        <v>43952</v>
      </c>
    </row>
    <row r="302" spans="1:7" s="8" customFormat="1" ht="15.75" customHeight="1">
      <c r="A302" s="19"/>
      <c r="B302" s="120"/>
      <c r="C302" s="118"/>
      <c r="D302" s="227"/>
      <c r="E302" s="75">
        <f t="shared" si="33"/>
        <v>43933</v>
      </c>
      <c r="F302" s="75">
        <f t="shared" si="33"/>
        <v>43937</v>
      </c>
      <c r="G302" s="75">
        <f t="shared" si="33"/>
        <v>43959</v>
      </c>
    </row>
    <row r="303" spans="1:7" s="8" customFormat="1" ht="15.75" customHeight="1">
      <c r="A303" s="19"/>
      <c r="B303" s="120" t="s">
        <v>208</v>
      </c>
      <c r="C303" s="118" t="s">
        <v>413</v>
      </c>
      <c r="D303" s="227"/>
      <c r="E303" s="75">
        <f t="shared" si="33"/>
        <v>43940</v>
      </c>
      <c r="F303" s="75">
        <f t="shared" si="33"/>
        <v>43944</v>
      </c>
      <c r="G303" s="75">
        <f t="shared" si="33"/>
        <v>43966</v>
      </c>
    </row>
    <row r="304" spans="1:7" s="8" customFormat="1" ht="15.75" customHeight="1">
      <c r="A304" s="19"/>
      <c r="B304" s="121"/>
      <c r="C304" s="118" t="s">
        <v>414</v>
      </c>
      <c r="D304" s="227"/>
      <c r="E304" s="75">
        <f t="shared" si="33"/>
        <v>43947</v>
      </c>
      <c r="F304" s="75">
        <f t="shared" si="33"/>
        <v>43951</v>
      </c>
      <c r="G304" s="75">
        <f t="shared" si="33"/>
        <v>43973</v>
      </c>
    </row>
    <row r="305" spans="1:7" s="8" customFormat="1" ht="15.75" customHeight="1">
      <c r="A305" s="19"/>
      <c r="B305" s="121"/>
      <c r="C305" s="123"/>
      <c r="D305" s="218"/>
      <c r="E305" s="75">
        <f t="shared" si="33"/>
        <v>43954</v>
      </c>
      <c r="F305" s="75">
        <f t="shared" si="33"/>
        <v>43958</v>
      </c>
      <c r="G305" s="75">
        <f t="shared" si="33"/>
        <v>43980</v>
      </c>
    </row>
    <row r="306" spans="1:7" s="8" customFormat="1" ht="15.75" customHeight="1">
      <c r="A306" s="259"/>
      <c r="B306" s="259"/>
      <c r="C306" s="5"/>
      <c r="D306" s="6"/>
      <c r="E306" s="6"/>
      <c r="F306" s="92"/>
      <c r="G306" s="92"/>
    </row>
    <row r="307" spans="1:7" s="8" customFormat="1" ht="15.75" customHeight="1">
      <c r="A307" s="19" t="s">
        <v>759</v>
      </c>
      <c r="B307" s="222" t="s">
        <v>31</v>
      </c>
      <c r="C307" s="222" t="s">
        <v>32</v>
      </c>
      <c r="D307" s="222" t="s">
        <v>33</v>
      </c>
      <c r="E307" s="74" t="s">
        <v>661</v>
      </c>
      <c r="F307" s="74" t="s">
        <v>661</v>
      </c>
      <c r="G307" s="94" t="s">
        <v>760</v>
      </c>
    </row>
    <row r="308" spans="1:7" s="8" customFormat="1" ht="15.75" customHeight="1">
      <c r="A308" s="19"/>
      <c r="B308" s="223"/>
      <c r="C308" s="223"/>
      <c r="D308" s="223"/>
      <c r="E308" s="95" t="s">
        <v>24</v>
      </c>
      <c r="F308" s="77" t="s">
        <v>35</v>
      </c>
      <c r="G308" s="74" t="s">
        <v>36</v>
      </c>
    </row>
    <row r="309" spans="1:7" s="8" customFormat="1" ht="15.75" customHeight="1">
      <c r="A309" s="19"/>
      <c r="B309" s="130" t="s">
        <v>375</v>
      </c>
      <c r="C309" s="130" t="s">
        <v>71</v>
      </c>
      <c r="D309" s="219" t="s">
        <v>761</v>
      </c>
      <c r="E309" s="104">
        <v>43924</v>
      </c>
      <c r="F309" s="80">
        <f>E309+4</f>
        <v>43928</v>
      </c>
      <c r="G309" s="75">
        <f>F309+21</f>
        <v>43949</v>
      </c>
    </row>
    <row r="310" spans="1:7" s="8" customFormat="1" ht="15.75" customHeight="1">
      <c r="A310" s="19"/>
      <c r="B310" s="130" t="s">
        <v>376</v>
      </c>
      <c r="C310" s="130" t="s">
        <v>297</v>
      </c>
      <c r="D310" s="227"/>
      <c r="E310" s="80">
        <f t="shared" ref="E310:G314" si="34">E309+7</f>
        <v>43931</v>
      </c>
      <c r="F310" s="80">
        <f t="shared" si="34"/>
        <v>43935</v>
      </c>
      <c r="G310" s="75">
        <f t="shared" si="34"/>
        <v>43956</v>
      </c>
    </row>
    <row r="311" spans="1:7" s="8" customFormat="1" ht="15.75" customHeight="1">
      <c r="A311" s="19"/>
      <c r="B311" s="130" t="s">
        <v>316</v>
      </c>
      <c r="C311" s="130" t="s">
        <v>297</v>
      </c>
      <c r="D311" s="227"/>
      <c r="E311" s="80">
        <f t="shared" si="34"/>
        <v>43938</v>
      </c>
      <c r="F311" s="80">
        <f t="shared" si="34"/>
        <v>43942</v>
      </c>
      <c r="G311" s="75">
        <f t="shared" si="34"/>
        <v>43963</v>
      </c>
    </row>
    <row r="312" spans="1:7" s="8" customFormat="1" ht="15.75" customHeight="1">
      <c r="A312" s="19"/>
      <c r="B312" s="130" t="s">
        <v>334</v>
      </c>
      <c r="C312" s="130" t="s">
        <v>76</v>
      </c>
      <c r="D312" s="227"/>
      <c r="E312" s="80">
        <f t="shared" si="34"/>
        <v>43945</v>
      </c>
      <c r="F312" s="80">
        <f t="shared" si="34"/>
        <v>43949</v>
      </c>
      <c r="G312" s="75">
        <f t="shared" si="34"/>
        <v>43970</v>
      </c>
    </row>
    <row r="313" spans="1:7" s="8" customFormat="1" ht="15.75" customHeight="1">
      <c r="A313" s="19"/>
      <c r="B313" s="130" t="s">
        <v>335</v>
      </c>
      <c r="C313" s="130" t="s">
        <v>71</v>
      </c>
      <c r="D313" s="227"/>
      <c r="E313" s="80">
        <f t="shared" si="34"/>
        <v>43952</v>
      </c>
      <c r="F313" s="80">
        <f t="shared" si="34"/>
        <v>43956</v>
      </c>
      <c r="G313" s="75">
        <f t="shared" si="34"/>
        <v>43977</v>
      </c>
    </row>
    <row r="314" spans="1:7" s="8" customFormat="1" ht="15.75" customHeight="1">
      <c r="A314" s="19"/>
      <c r="B314" s="131"/>
      <c r="C314" s="130"/>
      <c r="D314" s="228"/>
      <c r="E314" s="75">
        <f t="shared" si="34"/>
        <v>43959</v>
      </c>
      <c r="F314" s="75">
        <f t="shared" si="34"/>
        <v>43963</v>
      </c>
      <c r="G314" s="75">
        <f t="shared" si="34"/>
        <v>43984</v>
      </c>
    </row>
    <row r="315" spans="1:7" s="8" customFormat="1" ht="15.75" customHeight="1">
      <c r="A315" s="19"/>
      <c r="B315" s="5"/>
      <c r="C315" s="5"/>
      <c r="D315" s="6"/>
      <c r="E315" s="6"/>
      <c r="F315" s="92"/>
      <c r="G315" s="92"/>
    </row>
    <row r="316" spans="1:7" s="8" customFormat="1" ht="15.75" customHeight="1">
      <c r="A316" s="259"/>
      <c r="B316" s="259"/>
      <c r="C316" s="5"/>
      <c r="D316" s="6"/>
      <c r="E316" s="6"/>
      <c r="F316" s="92"/>
      <c r="G316" s="92"/>
    </row>
    <row r="317" spans="1:7" s="8" customFormat="1" ht="15.75" customHeight="1">
      <c r="A317" s="19" t="s">
        <v>762</v>
      </c>
      <c r="B317" s="222" t="s">
        <v>679</v>
      </c>
      <c r="C317" s="222" t="s">
        <v>32</v>
      </c>
      <c r="D317" s="222" t="s">
        <v>33</v>
      </c>
      <c r="E317" s="74" t="s">
        <v>661</v>
      </c>
      <c r="F317" s="74" t="s">
        <v>34</v>
      </c>
      <c r="G317" s="94" t="s">
        <v>760</v>
      </c>
    </row>
    <row r="318" spans="1:7" s="8" customFormat="1" ht="15.75" customHeight="1">
      <c r="A318" s="19"/>
      <c r="B318" s="223"/>
      <c r="C318" s="223"/>
      <c r="D318" s="223"/>
      <c r="E318" s="95" t="s">
        <v>24</v>
      </c>
      <c r="F318" s="77" t="s">
        <v>35</v>
      </c>
      <c r="G318" s="74" t="s">
        <v>36</v>
      </c>
    </row>
    <row r="319" spans="1:7" s="8" customFormat="1" ht="15.75" customHeight="1">
      <c r="A319" s="19"/>
      <c r="B319" s="130" t="s">
        <v>375</v>
      </c>
      <c r="C319" s="130" t="s">
        <v>71</v>
      </c>
      <c r="D319" s="219" t="s">
        <v>761</v>
      </c>
      <c r="E319" s="104">
        <v>43924</v>
      </c>
      <c r="F319" s="80">
        <f>E319+4</f>
        <v>43928</v>
      </c>
      <c r="G319" s="75">
        <f>F319+25</f>
        <v>43953</v>
      </c>
    </row>
    <row r="320" spans="1:7" s="8" customFormat="1" ht="15.75" customHeight="1">
      <c r="A320" s="19"/>
      <c r="B320" s="130" t="s">
        <v>376</v>
      </c>
      <c r="C320" s="130" t="s">
        <v>297</v>
      </c>
      <c r="D320" s="227"/>
      <c r="E320" s="104">
        <f t="shared" ref="E320:G324" si="35">E319+7</f>
        <v>43931</v>
      </c>
      <c r="F320" s="80">
        <f t="shared" si="35"/>
        <v>43935</v>
      </c>
      <c r="G320" s="75">
        <f t="shared" si="35"/>
        <v>43960</v>
      </c>
    </row>
    <row r="321" spans="1:7" s="8" customFormat="1" ht="15.75" customHeight="1">
      <c r="A321" s="19"/>
      <c r="B321" s="130" t="s">
        <v>316</v>
      </c>
      <c r="C321" s="130" t="s">
        <v>297</v>
      </c>
      <c r="D321" s="227"/>
      <c r="E321" s="104">
        <f t="shared" si="35"/>
        <v>43938</v>
      </c>
      <c r="F321" s="80">
        <f t="shared" si="35"/>
        <v>43942</v>
      </c>
      <c r="G321" s="75">
        <f t="shared" si="35"/>
        <v>43967</v>
      </c>
    </row>
    <row r="322" spans="1:7" s="8" customFormat="1" ht="15.75" customHeight="1">
      <c r="A322" s="19"/>
      <c r="B322" s="130" t="s">
        <v>334</v>
      </c>
      <c r="C322" s="130" t="s">
        <v>76</v>
      </c>
      <c r="D322" s="227"/>
      <c r="E322" s="104">
        <f t="shared" si="35"/>
        <v>43945</v>
      </c>
      <c r="F322" s="80">
        <f t="shared" si="35"/>
        <v>43949</v>
      </c>
      <c r="G322" s="75">
        <f t="shared" si="35"/>
        <v>43974</v>
      </c>
    </row>
    <row r="323" spans="1:7" s="8" customFormat="1" ht="15.75" customHeight="1">
      <c r="A323" s="19"/>
      <c r="B323" s="130" t="s">
        <v>335</v>
      </c>
      <c r="C323" s="130" t="s">
        <v>71</v>
      </c>
      <c r="D323" s="227"/>
      <c r="E323" s="104">
        <f t="shared" si="35"/>
        <v>43952</v>
      </c>
      <c r="F323" s="80">
        <f t="shared" si="35"/>
        <v>43956</v>
      </c>
      <c r="G323" s="75">
        <f t="shared" si="35"/>
        <v>43981</v>
      </c>
    </row>
    <row r="324" spans="1:7" s="8" customFormat="1" ht="15.75" customHeight="1">
      <c r="A324" s="25"/>
      <c r="B324" s="131"/>
      <c r="C324" s="130"/>
      <c r="D324" s="228"/>
      <c r="E324" s="104">
        <f t="shared" si="35"/>
        <v>43959</v>
      </c>
      <c r="F324" s="80">
        <f t="shared" si="35"/>
        <v>43963</v>
      </c>
      <c r="G324" s="75">
        <f t="shared" si="35"/>
        <v>43988</v>
      </c>
    </row>
    <row r="325" spans="1:7" s="8" customFormat="1" ht="15.75" customHeight="1">
      <c r="A325" s="25"/>
      <c r="B325" s="28"/>
      <c r="C325" s="29"/>
      <c r="D325" s="17"/>
      <c r="E325" s="23"/>
      <c r="F325" s="98"/>
      <c r="G325" s="98"/>
    </row>
    <row r="326" spans="1:7" s="8" customFormat="1" ht="15.75" customHeight="1">
      <c r="A326" s="260" t="s">
        <v>763</v>
      </c>
      <c r="B326" s="260"/>
      <c r="C326" s="260"/>
      <c r="D326" s="260"/>
      <c r="E326" s="260"/>
      <c r="F326" s="260"/>
      <c r="G326" s="260"/>
    </row>
    <row r="327" spans="1:7" s="8" customFormat="1" ht="15.75" customHeight="1">
      <c r="A327" s="258"/>
      <c r="B327" s="258"/>
      <c r="C327" s="22"/>
      <c r="D327" s="23"/>
      <c r="E327" s="23"/>
      <c r="F327" s="98"/>
      <c r="G327" s="98"/>
    </row>
    <row r="328" spans="1:7" s="8" customFormat="1" ht="15.75" customHeight="1">
      <c r="A328" s="19" t="s">
        <v>764</v>
      </c>
      <c r="B328" s="224" t="s">
        <v>31</v>
      </c>
      <c r="C328" s="224" t="s">
        <v>32</v>
      </c>
      <c r="D328" s="224" t="s">
        <v>33</v>
      </c>
      <c r="E328" s="74" t="s">
        <v>661</v>
      </c>
      <c r="F328" s="74" t="s">
        <v>34</v>
      </c>
      <c r="G328" s="94" t="s">
        <v>764</v>
      </c>
    </row>
    <row r="329" spans="1:7" s="8" customFormat="1" ht="15.75" customHeight="1">
      <c r="A329" s="19"/>
      <c r="B329" s="225"/>
      <c r="C329" s="225"/>
      <c r="D329" s="225"/>
      <c r="E329" s="95" t="s">
        <v>24</v>
      </c>
      <c r="F329" s="77" t="s">
        <v>35</v>
      </c>
      <c r="G329" s="74" t="s">
        <v>36</v>
      </c>
    </row>
    <row r="330" spans="1:7" s="8" customFormat="1" ht="15.75" customHeight="1">
      <c r="A330" s="19"/>
      <c r="B330" s="130" t="s">
        <v>631</v>
      </c>
      <c r="C330" s="130" t="s">
        <v>482</v>
      </c>
      <c r="D330" s="219" t="s">
        <v>765</v>
      </c>
      <c r="E330" s="80">
        <v>43924</v>
      </c>
      <c r="F330" s="80">
        <f>E330+4</f>
        <v>43928</v>
      </c>
      <c r="G330" s="75">
        <f>F330+24</f>
        <v>43952</v>
      </c>
    </row>
    <row r="331" spans="1:7" s="8" customFormat="1" ht="15.75" customHeight="1">
      <c r="A331" s="19"/>
      <c r="B331" s="130" t="s">
        <v>632</v>
      </c>
      <c r="C331" s="130" t="s">
        <v>483</v>
      </c>
      <c r="D331" s="227"/>
      <c r="E331" s="76">
        <f t="shared" ref="E331:G334" si="36">E330+7</f>
        <v>43931</v>
      </c>
      <c r="F331" s="80">
        <f t="shared" si="36"/>
        <v>43935</v>
      </c>
      <c r="G331" s="75">
        <f t="shared" si="36"/>
        <v>43959</v>
      </c>
    </row>
    <row r="332" spans="1:7" s="8" customFormat="1" ht="15.75" customHeight="1">
      <c r="A332" s="19"/>
      <c r="B332" s="132" t="s">
        <v>633</v>
      </c>
      <c r="C332" s="130" t="s">
        <v>207</v>
      </c>
      <c r="D332" s="227"/>
      <c r="E332" s="76">
        <f t="shared" si="36"/>
        <v>43938</v>
      </c>
      <c r="F332" s="80">
        <f t="shared" si="36"/>
        <v>43942</v>
      </c>
      <c r="G332" s="75">
        <f t="shared" si="36"/>
        <v>43966</v>
      </c>
    </row>
    <row r="333" spans="1:7" s="8" customFormat="1" ht="15.75" customHeight="1">
      <c r="A333" s="19"/>
      <c r="B333" s="81"/>
      <c r="C333" s="133"/>
      <c r="D333" s="227"/>
      <c r="E333" s="76">
        <f t="shared" si="36"/>
        <v>43945</v>
      </c>
      <c r="F333" s="80">
        <f t="shared" si="36"/>
        <v>43949</v>
      </c>
      <c r="G333" s="75">
        <f t="shared" si="36"/>
        <v>43973</v>
      </c>
    </row>
    <row r="334" spans="1:7" s="8" customFormat="1" ht="15.75" customHeight="1">
      <c r="A334" s="19"/>
      <c r="B334" s="81"/>
      <c r="C334" s="133"/>
      <c r="D334" s="228"/>
      <c r="E334" s="76">
        <f t="shared" si="36"/>
        <v>43952</v>
      </c>
      <c r="F334" s="80">
        <f t="shared" si="36"/>
        <v>43956</v>
      </c>
      <c r="G334" s="75">
        <f t="shared" si="36"/>
        <v>43980</v>
      </c>
    </row>
    <row r="335" spans="1:7" s="8" customFormat="1" ht="15.75" customHeight="1">
      <c r="A335" s="258"/>
      <c r="B335" s="258"/>
      <c r="C335" s="5"/>
      <c r="D335" s="6"/>
      <c r="E335" s="6"/>
      <c r="F335" s="92"/>
      <c r="G335" s="92"/>
    </row>
    <row r="336" spans="1:7" s="8" customFormat="1" ht="15.75" customHeight="1">
      <c r="A336" s="19" t="s">
        <v>766</v>
      </c>
      <c r="B336" s="222" t="s">
        <v>31</v>
      </c>
      <c r="C336" s="222" t="s">
        <v>32</v>
      </c>
      <c r="D336" s="222" t="s">
        <v>33</v>
      </c>
      <c r="E336" s="74" t="s">
        <v>661</v>
      </c>
      <c r="F336" s="74" t="s">
        <v>34</v>
      </c>
      <c r="G336" s="134" t="s">
        <v>767</v>
      </c>
    </row>
    <row r="337" spans="1:7" s="8" customFormat="1" ht="15.75" customHeight="1">
      <c r="A337" s="19"/>
      <c r="B337" s="223"/>
      <c r="C337" s="223"/>
      <c r="D337" s="223"/>
      <c r="E337" s="95" t="s">
        <v>24</v>
      </c>
      <c r="F337" s="77" t="s">
        <v>35</v>
      </c>
      <c r="G337" s="74" t="s">
        <v>36</v>
      </c>
    </row>
    <row r="338" spans="1:7" s="8" customFormat="1" ht="15.75" customHeight="1">
      <c r="A338" s="19"/>
      <c r="B338" s="130" t="s">
        <v>571</v>
      </c>
      <c r="C338" s="135" t="s">
        <v>548</v>
      </c>
      <c r="D338" s="219" t="s">
        <v>768</v>
      </c>
      <c r="E338" s="80">
        <v>43919</v>
      </c>
      <c r="F338" s="80">
        <f>E338+4</f>
        <v>43923</v>
      </c>
      <c r="G338" s="75">
        <f>F338+33</f>
        <v>43956</v>
      </c>
    </row>
    <row r="339" spans="1:7" s="8" customFormat="1" ht="15.75" customHeight="1">
      <c r="A339" s="19"/>
      <c r="B339" s="130" t="s">
        <v>572</v>
      </c>
      <c r="C339" s="130" t="s">
        <v>573</v>
      </c>
      <c r="D339" s="227"/>
      <c r="E339" s="76">
        <f t="shared" ref="E339:G342" si="37">E338+7</f>
        <v>43926</v>
      </c>
      <c r="F339" s="80">
        <f t="shared" si="37"/>
        <v>43930</v>
      </c>
      <c r="G339" s="75">
        <f t="shared" si="37"/>
        <v>43963</v>
      </c>
    </row>
    <row r="340" spans="1:7" s="8" customFormat="1" ht="15.75" customHeight="1">
      <c r="A340" s="19"/>
      <c r="B340" s="130" t="s">
        <v>345</v>
      </c>
      <c r="C340" s="130" t="s">
        <v>164</v>
      </c>
      <c r="D340" s="227"/>
      <c r="E340" s="76">
        <f t="shared" si="37"/>
        <v>43933</v>
      </c>
      <c r="F340" s="80">
        <f t="shared" si="37"/>
        <v>43937</v>
      </c>
      <c r="G340" s="75">
        <f t="shared" si="37"/>
        <v>43970</v>
      </c>
    </row>
    <row r="341" spans="1:7" s="8" customFormat="1" ht="15.75" customHeight="1">
      <c r="A341" s="19"/>
      <c r="B341" s="132"/>
      <c r="C341" s="130"/>
      <c r="D341" s="227"/>
      <c r="E341" s="76">
        <f t="shared" si="37"/>
        <v>43940</v>
      </c>
      <c r="F341" s="80">
        <f t="shared" si="37"/>
        <v>43944</v>
      </c>
      <c r="G341" s="75">
        <f t="shared" si="37"/>
        <v>43977</v>
      </c>
    </row>
    <row r="342" spans="1:7" s="8" customFormat="1" ht="15.75" customHeight="1">
      <c r="A342" s="19"/>
      <c r="B342" s="130" t="s">
        <v>346</v>
      </c>
      <c r="C342" s="130" t="s">
        <v>257</v>
      </c>
      <c r="D342" s="228"/>
      <c r="E342" s="76">
        <f t="shared" si="37"/>
        <v>43947</v>
      </c>
      <c r="F342" s="80">
        <f t="shared" si="37"/>
        <v>43951</v>
      </c>
      <c r="G342" s="75">
        <f t="shared" si="37"/>
        <v>43984</v>
      </c>
    </row>
    <row r="343" spans="1:7" s="8" customFormat="1" ht="15.75" customHeight="1">
      <c r="A343" s="19"/>
      <c r="B343" s="5"/>
      <c r="C343" s="5"/>
      <c r="D343" s="6"/>
      <c r="E343" s="6"/>
      <c r="F343" s="92"/>
      <c r="G343" s="92"/>
    </row>
    <row r="344" spans="1:7" s="8" customFormat="1" ht="15.75" customHeight="1">
      <c r="A344" s="19"/>
      <c r="B344" s="5"/>
      <c r="C344" s="5"/>
      <c r="D344" s="6"/>
      <c r="E344" s="6"/>
      <c r="F344" s="92"/>
      <c r="G344" s="92"/>
    </row>
    <row r="345" spans="1:7" s="8" customFormat="1" ht="15.75" customHeight="1">
      <c r="A345" s="259"/>
      <c r="B345" s="259"/>
      <c r="C345" s="5"/>
      <c r="D345" s="6"/>
      <c r="E345" s="6"/>
      <c r="F345" s="92"/>
      <c r="G345" s="92"/>
    </row>
    <row r="346" spans="1:7" s="8" customFormat="1" ht="15.75" customHeight="1">
      <c r="A346" s="19" t="s">
        <v>769</v>
      </c>
      <c r="B346" s="222" t="s">
        <v>31</v>
      </c>
      <c r="C346" s="222" t="s">
        <v>32</v>
      </c>
      <c r="D346" s="222" t="s">
        <v>33</v>
      </c>
      <c r="E346" s="74" t="s">
        <v>374</v>
      </c>
      <c r="F346" s="74" t="s">
        <v>34</v>
      </c>
      <c r="G346" s="94" t="s">
        <v>72</v>
      </c>
    </row>
    <row r="347" spans="1:7" s="8" customFormat="1" ht="15.75" customHeight="1">
      <c r="A347" s="19"/>
      <c r="B347" s="223"/>
      <c r="C347" s="223"/>
      <c r="D347" s="223"/>
      <c r="E347" s="95" t="s">
        <v>24</v>
      </c>
      <c r="F347" s="77" t="s">
        <v>35</v>
      </c>
      <c r="G347" s="74" t="s">
        <v>36</v>
      </c>
    </row>
    <row r="348" spans="1:7" s="8" customFormat="1" ht="15.75" customHeight="1">
      <c r="A348" s="19"/>
      <c r="B348" s="130" t="s">
        <v>627</v>
      </c>
      <c r="C348" s="135">
        <v>41</v>
      </c>
      <c r="D348" s="219" t="s">
        <v>770</v>
      </c>
      <c r="E348" s="80">
        <v>43922</v>
      </c>
      <c r="F348" s="80">
        <f>E348+4</f>
        <v>43926</v>
      </c>
      <c r="G348" s="75">
        <f>F348+24</f>
        <v>43950</v>
      </c>
    </row>
    <row r="349" spans="1:7" s="8" customFormat="1" ht="15.75" customHeight="1">
      <c r="A349" s="19"/>
      <c r="B349" s="130" t="s">
        <v>360</v>
      </c>
      <c r="C349" s="130" t="s">
        <v>771</v>
      </c>
      <c r="D349" s="227"/>
      <c r="E349" s="76">
        <f t="shared" ref="E349:G352" si="38">E348+7</f>
        <v>43929</v>
      </c>
      <c r="F349" s="80">
        <f t="shared" si="38"/>
        <v>43933</v>
      </c>
      <c r="G349" s="75">
        <f t="shared" si="38"/>
        <v>43957</v>
      </c>
    </row>
    <row r="350" spans="1:7" s="8" customFormat="1" ht="15.75" customHeight="1">
      <c r="A350" s="19"/>
      <c r="B350" s="130" t="s">
        <v>628</v>
      </c>
      <c r="C350" s="130" t="s">
        <v>772</v>
      </c>
      <c r="D350" s="227"/>
      <c r="E350" s="76">
        <f t="shared" si="38"/>
        <v>43936</v>
      </c>
      <c r="F350" s="80">
        <f t="shared" si="38"/>
        <v>43940</v>
      </c>
      <c r="G350" s="75">
        <f t="shared" si="38"/>
        <v>43964</v>
      </c>
    </row>
    <row r="351" spans="1:7" s="8" customFormat="1" ht="15.75" customHeight="1">
      <c r="A351" s="19"/>
      <c r="B351" s="132" t="s">
        <v>629</v>
      </c>
      <c r="C351" s="130" t="s">
        <v>773</v>
      </c>
      <c r="D351" s="227"/>
      <c r="E351" s="76">
        <f t="shared" si="38"/>
        <v>43943</v>
      </c>
      <c r="F351" s="80">
        <f t="shared" si="38"/>
        <v>43947</v>
      </c>
      <c r="G351" s="75">
        <f t="shared" si="38"/>
        <v>43971</v>
      </c>
    </row>
    <row r="352" spans="1:7" s="8" customFormat="1" ht="15.75" customHeight="1">
      <c r="A352" s="19"/>
      <c r="B352" s="130" t="s">
        <v>630</v>
      </c>
      <c r="C352" s="130" t="s">
        <v>774</v>
      </c>
      <c r="D352" s="228"/>
      <c r="E352" s="76">
        <f t="shared" si="38"/>
        <v>43950</v>
      </c>
      <c r="F352" s="80">
        <f t="shared" si="38"/>
        <v>43954</v>
      </c>
      <c r="G352" s="75">
        <f t="shared" si="38"/>
        <v>43978</v>
      </c>
    </row>
    <row r="353" spans="1:7" s="8" customFormat="1" ht="15.75" customHeight="1">
      <c r="A353" s="19"/>
      <c r="B353" s="5"/>
      <c r="C353" s="5"/>
      <c r="D353" s="6"/>
      <c r="E353" s="6"/>
      <c r="F353" s="92"/>
      <c r="G353" s="92"/>
    </row>
    <row r="354" spans="1:7" s="8" customFormat="1" ht="15.75" customHeight="1">
      <c r="A354" s="242"/>
      <c r="B354" s="242"/>
      <c r="C354" s="5"/>
      <c r="D354" s="6"/>
      <c r="E354" s="6"/>
      <c r="F354" s="92"/>
      <c r="G354" s="92"/>
    </row>
    <row r="355" spans="1:7" s="8" customFormat="1" ht="15.75" customHeight="1">
      <c r="A355" s="19" t="s">
        <v>775</v>
      </c>
      <c r="B355" s="222" t="s">
        <v>31</v>
      </c>
      <c r="C355" s="222" t="s">
        <v>32</v>
      </c>
      <c r="D355" s="222" t="s">
        <v>33</v>
      </c>
      <c r="E355" s="74" t="s">
        <v>661</v>
      </c>
      <c r="F355" s="74" t="s">
        <v>34</v>
      </c>
      <c r="G355" s="74" t="s">
        <v>767</v>
      </c>
    </row>
    <row r="356" spans="1:7" s="8" customFormat="1" ht="15.75" customHeight="1">
      <c r="A356" s="19"/>
      <c r="B356" s="223"/>
      <c r="C356" s="223"/>
      <c r="D356" s="223"/>
      <c r="E356" s="95" t="s">
        <v>24</v>
      </c>
      <c r="F356" s="74" t="s">
        <v>35</v>
      </c>
      <c r="G356" s="74" t="s">
        <v>36</v>
      </c>
    </row>
    <row r="357" spans="1:7" s="8" customFormat="1" ht="15.75" customHeight="1">
      <c r="A357" s="19"/>
      <c r="B357" s="102" t="s">
        <v>620</v>
      </c>
      <c r="C357" s="136" t="s">
        <v>624</v>
      </c>
      <c r="D357" s="219" t="s">
        <v>776</v>
      </c>
      <c r="E357" s="80">
        <v>43918</v>
      </c>
      <c r="F357" s="80">
        <f>E357+4</f>
        <v>43922</v>
      </c>
      <c r="G357" s="75">
        <f>F357+33</f>
        <v>43955</v>
      </c>
    </row>
    <row r="358" spans="1:7" s="8" customFormat="1" ht="15.75" customHeight="1">
      <c r="A358" s="19"/>
      <c r="B358" s="102" t="s">
        <v>621</v>
      </c>
      <c r="C358" s="113" t="s">
        <v>625</v>
      </c>
      <c r="D358" s="227"/>
      <c r="E358" s="76">
        <f t="shared" ref="E358:G361" si="39">E357+7</f>
        <v>43925</v>
      </c>
      <c r="F358" s="80">
        <f t="shared" si="39"/>
        <v>43929</v>
      </c>
      <c r="G358" s="75">
        <f t="shared" si="39"/>
        <v>43962</v>
      </c>
    </row>
    <row r="359" spans="1:7" s="8" customFormat="1" ht="15.75" customHeight="1">
      <c r="A359" s="19"/>
      <c r="B359" s="102" t="s">
        <v>622</v>
      </c>
      <c r="C359" s="113" t="s">
        <v>626</v>
      </c>
      <c r="D359" s="227"/>
      <c r="E359" s="76">
        <f t="shared" si="39"/>
        <v>43932</v>
      </c>
      <c r="F359" s="80">
        <f t="shared" si="39"/>
        <v>43936</v>
      </c>
      <c r="G359" s="75">
        <f t="shared" si="39"/>
        <v>43969</v>
      </c>
    </row>
    <row r="360" spans="1:7" s="8" customFormat="1" ht="15.75" customHeight="1">
      <c r="A360" s="19"/>
      <c r="B360" s="102" t="s">
        <v>623</v>
      </c>
      <c r="C360" s="113" t="s">
        <v>221</v>
      </c>
      <c r="D360" s="227"/>
      <c r="E360" s="76">
        <f t="shared" si="39"/>
        <v>43939</v>
      </c>
      <c r="F360" s="80">
        <f t="shared" si="39"/>
        <v>43943</v>
      </c>
      <c r="G360" s="75">
        <f t="shared" si="39"/>
        <v>43976</v>
      </c>
    </row>
    <row r="361" spans="1:7" s="8" customFormat="1" ht="15.75" customHeight="1">
      <c r="A361" s="19"/>
      <c r="B361" s="102"/>
      <c r="C361" s="113"/>
      <c r="D361" s="228"/>
      <c r="E361" s="76">
        <f t="shared" si="39"/>
        <v>43946</v>
      </c>
      <c r="F361" s="80">
        <f t="shared" si="39"/>
        <v>43950</v>
      </c>
      <c r="G361" s="75">
        <f t="shared" si="39"/>
        <v>43983</v>
      </c>
    </row>
    <row r="362" spans="1:7" s="8" customFormat="1" ht="15.75" customHeight="1">
      <c r="A362" s="19"/>
      <c r="B362" s="5"/>
      <c r="C362" s="5"/>
      <c r="D362" s="6"/>
      <c r="E362" s="6"/>
      <c r="F362" s="92"/>
      <c r="G362" s="92"/>
    </row>
    <row r="363" spans="1:7" s="8" customFormat="1" ht="15.75" customHeight="1">
      <c r="A363" s="242"/>
      <c r="B363" s="242"/>
      <c r="C363" s="5"/>
      <c r="D363" s="6"/>
      <c r="E363" s="6"/>
      <c r="F363" s="92"/>
      <c r="G363" s="92"/>
    </row>
    <row r="364" spans="1:7" s="8" customFormat="1" ht="15.75" customHeight="1">
      <c r="A364" s="19" t="s">
        <v>777</v>
      </c>
      <c r="B364" s="243" t="s">
        <v>31</v>
      </c>
      <c r="C364" s="243" t="s">
        <v>32</v>
      </c>
      <c r="D364" s="243" t="s">
        <v>33</v>
      </c>
      <c r="E364" s="137" t="s">
        <v>661</v>
      </c>
      <c r="F364" s="137" t="s">
        <v>34</v>
      </c>
      <c r="G364" s="137" t="s">
        <v>778</v>
      </c>
    </row>
    <row r="365" spans="1:7" s="8" customFormat="1" ht="15.75" customHeight="1">
      <c r="A365" s="19"/>
      <c r="B365" s="244"/>
      <c r="C365" s="244"/>
      <c r="D365" s="244"/>
      <c r="E365" s="138" t="s">
        <v>24</v>
      </c>
      <c r="F365" s="139" t="s">
        <v>35</v>
      </c>
      <c r="G365" s="137" t="s">
        <v>36</v>
      </c>
    </row>
    <row r="366" spans="1:7" s="8" customFormat="1" ht="15.75" customHeight="1">
      <c r="A366" s="19"/>
      <c r="B366" s="115" t="s">
        <v>402</v>
      </c>
      <c r="C366" s="115" t="s">
        <v>405</v>
      </c>
      <c r="D366" s="232" t="s">
        <v>779</v>
      </c>
      <c r="E366" s="140">
        <v>43921</v>
      </c>
      <c r="F366" s="140">
        <f>E366+4</f>
        <v>43925</v>
      </c>
      <c r="G366" s="141">
        <f>F366+27</f>
        <v>43952</v>
      </c>
    </row>
    <row r="367" spans="1:7" s="8" customFormat="1" ht="15.75" customHeight="1">
      <c r="A367" s="19"/>
      <c r="B367" s="115" t="s">
        <v>403</v>
      </c>
      <c r="C367" s="115" t="s">
        <v>352</v>
      </c>
      <c r="D367" s="233"/>
      <c r="E367" s="140">
        <f t="shared" ref="E367:G370" si="40">E366+7</f>
        <v>43928</v>
      </c>
      <c r="F367" s="140">
        <f t="shared" si="40"/>
        <v>43932</v>
      </c>
      <c r="G367" s="141">
        <f t="shared" si="40"/>
        <v>43959</v>
      </c>
    </row>
    <row r="368" spans="1:7" s="8" customFormat="1" ht="15.75" customHeight="1">
      <c r="A368" s="19"/>
      <c r="B368" s="115" t="s">
        <v>317</v>
      </c>
      <c r="C368" s="115" t="s">
        <v>406</v>
      </c>
      <c r="D368" s="233"/>
      <c r="E368" s="140">
        <f t="shared" si="40"/>
        <v>43935</v>
      </c>
      <c r="F368" s="140">
        <f t="shared" si="40"/>
        <v>43939</v>
      </c>
      <c r="G368" s="141">
        <f t="shared" si="40"/>
        <v>43966</v>
      </c>
    </row>
    <row r="369" spans="1:7" s="8" customFormat="1" ht="15.75" customHeight="1">
      <c r="A369" s="19"/>
      <c r="B369" s="115" t="s">
        <v>404</v>
      </c>
      <c r="C369" s="115" t="s">
        <v>224</v>
      </c>
      <c r="D369" s="233"/>
      <c r="E369" s="140">
        <f t="shared" si="40"/>
        <v>43942</v>
      </c>
      <c r="F369" s="140">
        <f t="shared" si="40"/>
        <v>43946</v>
      </c>
      <c r="G369" s="141">
        <f t="shared" si="40"/>
        <v>43973</v>
      </c>
    </row>
    <row r="370" spans="1:7" s="8" customFormat="1" ht="15.75" customHeight="1">
      <c r="A370" s="19"/>
      <c r="B370" s="115" t="s">
        <v>336</v>
      </c>
      <c r="C370" s="115" t="s">
        <v>232</v>
      </c>
      <c r="D370" s="234"/>
      <c r="E370" s="140">
        <f t="shared" si="40"/>
        <v>43949</v>
      </c>
      <c r="F370" s="140">
        <f t="shared" si="40"/>
        <v>43953</v>
      </c>
      <c r="G370" s="141">
        <f t="shared" si="40"/>
        <v>43980</v>
      </c>
    </row>
    <row r="371" spans="1:7" s="8" customFormat="1" ht="15.75" customHeight="1">
      <c r="A371" s="19"/>
      <c r="B371" s="5"/>
      <c r="C371" s="5"/>
      <c r="D371" s="6"/>
      <c r="E371" s="6"/>
      <c r="F371" s="92"/>
      <c r="G371" s="92"/>
    </row>
    <row r="372" spans="1:7" s="8" customFormat="1" ht="15.75" customHeight="1">
      <c r="A372" s="242"/>
      <c r="B372" s="242"/>
      <c r="C372" s="5"/>
      <c r="D372" s="6"/>
      <c r="E372" s="6"/>
      <c r="F372" s="92"/>
      <c r="G372" s="92"/>
    </row>
    <row r="373" spans="1:7" s="8" customFormat="1" ht="15.75" customHeight="1">
      <c r="A373" s="19" t="s">
        <v>780</v>
      </c>
      <c r="B373" s="224" t="s">
        <v>31</v>
      </c>
      <c r="C373" s="224" t="s">
        <v>32</v>
      </c>
      <c r="D373" s="222" t="s">
        <v>33</v>
      </c>
      <c r="E373" s="74" t="s">
        <v>661</v>
      </c>
      <c r="F373" s="74" t="s">
        <v>34</v>
      </c>
      <c r="G373" s="94" t="s">
        <v>781</v>
      </c>
    </row>
    <row r="374" spans="1:7" s="8" customFormat="1" ht="15.75" customHeight="1">
      <c r="A374" s="19"/>
      <c r="B374" s="225"/>
      <c r="C374" s="225"/>
      <c r="D374" s="223"/>
      <c r="E374" s="95" t="s">
        <v>24</v>
      </c>
      <c r="F374" s="77" t="s">
        <v>35</v>
      </c>
      <c r="G374" s="74" t="s">
        <v>36</v>
      </c>
    </row>
    <row r="375" spans="1:7" s="8" customFormat="1" ht="15.75" customHeight="1">
      <c r="A375" s="19"/>
      <c r="B375" s="142" t="s">
        <v>373</v>
      </c>
      <c r="C375" s="143"/>
      <c r="D375" s="219" t="s">
        <v>782</v>
      </c>
      <c r="E375" s="104">
        <v>43923</v>
      </c>
      <c r="F375" s="80">
        <f>E375+4</f>
        <v>43927</v>
      </c>
      <c r="G375" s="75">
        <f>F375+25</f>
        <v>43952</v>
      </c>
    </row>
    <row r="376" spans="1:7" s="8" customFormat="1" ht="15.75" customHeight="1">
      <c r="A376" s="19"/>
      <c r="B376" s="142" t="s">
        <v>783</v>
      </c>
      <c r="C376" s="143" t="s">
        <v>670</v>
      </c>
      <c r="D376" s="227"/>
      <c r="E376" s="80">
        <f t="shared" ref="E376:G379" si="41">E375+7</f>
        <v>43930</v>
      </c>
      <c r="F376" s="80">
        <f t="shared" si="41"/>
        <v>43934</v>
      </c>
      <c r="G376" s="75">
        <f t="shared" si="41"/>
        <v>43959</v>
      </c>
    </row>
    <row r="377" spans="1:7" s="8" customFormat="1" ht="15.75" customHeight="1">
      <c r="A377" s="19"/>
      <c r="B377" s="142" t="s">
        <v>784</v>
      </c>
      <c r="C377" s="143" t="s">
        <v>785</v>
      </c>
      <c r="D377" s="227"/>
      <c r="E377" s="80">
        <f t="shared" si="41"/>
        <v>43937</v>
      </c>
      <c r="F377" s="80">
        <f t="shared" si="41"/>
        <v>43941</v>
      </c>
      <c r="G377" s="75">
        <f t="shared" si="41"/>
        <v>43966</v>
      </c>
    </row>
    <row r="378" spans="1:7" s="8" customFormat="1" ht="15.75" customHeight="1">
      <c r="A378" s="19"/>
      <c r="B378" s="142" t="s">
        <v>786</v>
      </c>
      <c r="C378" s="143" t="s">
        <v>787</v>
      </c>
      <c r="D378" s="227"/>
      <c r="E378" s="80">
        <f t="shared" si="41"/>
        <v>43944</v>
      </c>
      <c r="F378" s="80">
        <f t="shared" si="41"/>
        <v>43948</v>
      </c>
      <c r="G378" s="75">
        <f t="shared" si="41"/>
        <v>43973</v>
      </c>
    </row>
    <row r="379" spans="1:7" s="8" customFormat="1" ht="15.75" customHeight="1">
      <c r="A379" s="19"/>
      <c r="B379" s="142" t="s">
        <v>788</v>
      </c>
      <c r="C379" s="143" t="s">
        <v>789</v>
      </c>
      <c r="D379" s="228"/>
      <c r="E379" s="80">
        <f t="shared" si="41"/>
        <v>43951</v>
      </c>
      <c r="F379" s="80">
        <f t="shared" si="41"/>
        <v>43955</v>
      </c>
      <c r="G379" s="75">
        <f t="shared" si="41"/>
        <v>43980</v>
      </c>
    </row>
    <row r="380" spans="1:7" s="8" customFormat="1" ht="15.75" customHeight="1">
      <c r="A380" s="19"/>
      <c r="B380" s="15"/>
      <c r="C380" s="15"/>
      <c r="D380" s="17"/>
      <c r="E380" s="13"/>
      <c r="F380" s="14"/>
      <c r="G380" s="30"/>
    </row>
    <row r="381" spans="1:7" s="8" customFormat="1" ht="15.75" customHeight="1">
      <c r="A381" s="242"/>
      <c r="B381" s="242"/>
      <c r="C381" s="92" t="s">
        <v>790</v>
      </c>
      <c r="D381" s="6"/>
      <c r="E381" s="6"/>
      <c r="F381" s="92"/>
      <c r="G381" s="92"/>
    </row>
    <row r="382" spans="1:7" s="8" customFormat="1" ht="15.75" customHeight="1">
      <c r="A382" s="19" t="s">
        <v>791</v>
      </c>
      <c r="B382" s="222" t="s">
        <v>31</v>
      </c>
      <c r="C382" s="94" t="s">
        <v>32</v>
      </c>
      <c r="D382" s="94" t="s">
        <v>33</v>
      </c>
      <c r="E382" s="74" t="s">
        <v>374</v>
      </c>
      <c r="F382" s="74" t="s">
        <v>34</v>
      </c>
      <c r="G382" s="74" t="s">
        <v>792</v>
      </c>
    </row>
    <row r="383" spans="1:7" s="8" customFormat="1" ht="15.75" customHeight="1">
      <c r="A383" s="19"/>
      <c r="B383" s="223"/>
      <c r="C383" s="95"/>
      <c r="D383" s="95"/>
      <c r="E383" s="78" t="s">
        <v>24</v>
      </c>
      <c r="F383" s="74" t="s">
        <v>35</v>
      </c>
      <c r="G383" s="74" t="s">
        <v>36</v>
      </c>
    </row>
    <row r="384" spans="1:7" s="8" customFormat="1" ht="15.75" customHeight="1">
      <c r="A384" s="19"/>
      <c r="B384" s="81" t="s">
        <v>478</v>
      </c>
      <c r="C384" s="81" t="s">
        <v>482</v>
      </c>
      <c r="D384" s="219" t="s">
        <v>793</v>
      </c>
      <c r="E384" s="80">
        <v>43924</v>
      </c>
      <c r="F384" s="80">
        <f>E384+4</f>
        <v>43928</v>
      </c>
      <c r="G384" s="75">
        <f>F384+16</f>
        <v>43944</v>
      </c>
    </row>
    <row r="385" spans="1:7" s="8" customFormat="1" ht="15.75" customHeight="1">
      <c r="A385" s="19"/>
      <c r="B385" s="81" t="s">
        <v>479</v>
      </c>
      <c r="C385" s="81" t="s">
        <v>483</v>
      </c>
      <c r="D385" s="227"/>
      <c r="E385" s="80">
        <f t="shared" ref="E385:G388" si="42">E384+7</f>
        <v>43931</v>
      </c>
      <c r="F385" s="80">
        <f t="shared" si="42"/>
        <v>43935</v>
      </c>
      <c r="G385" s="75">
        <f t="shared" si="42"/>
        <v>43951</v>
      </c>
    </row>
    <row r="386" spans="1:7" s="8" customFormat="1" ht="15.75" customHeight="1">
      <c r="A386" s="19"/>
      <c r="B386" s="81" t="s">
        <v>480</v>
      </c>
      <c r="C386" s="81" t="s">
        <v>207</v>
      </c>
      <c r="D386" s="227"/>
      <c r="E386" s="80">
        <f t="shared" si="42"/>
        <v>43938</v>
      </c>
      <c r="F386" s="80">
        <f t="shared" si="42"/>
        <v>43942</v>
      </c>
      <c r="G386" s="75">
        <f t="shared" si="42"/>
        <v>43958</v>
      </c>
    </row>
    <row r="387" spans="1:7" s="8" customFormat="1" ht="15.75" customHeight="1">
      <c r="A387" s="19"/>
      <c r="B387" s="81" t="s">
        <v>481</v>
      </c>
      <c r="C387" s="81" t="s">
        <v>484</v>
      </c>
      <c r="D387" s="227"/>
      <c r="E387" s="80">
        <f t="shared" si="42"/>
        <v>43945</v>
      </c>
      <c r="F387" s="80">
        <f t="shared" si="42"/>
        <v>43949</v>
      </c>
      <c r="G387" s="75">
        <f t="shared" si="42"/>
        <v>43965</v>
      </c>
    </row>
    <row r="388" spans="1:7" s="8" customFormat="1" ht="15.75" customHeight="1">
      <c r="A388" s="19"/>
      <c r="B388" s="144"/>
      <c r="C388" s="81"/>
      <c r="D388" s="228"/>
      <c r="E388" s="80">
        <f t="shared" si="42"/>
        <v>43952</v>
      </c>
      <c r="F388" s="80">
        <f t="shared" si="42"/>
        <v>43956</v>
      </c>
      <c r="G388" s="75">
        <f t="shared" si="42"/>
        <v>43972</v>
      </c>
    </row>
    <row r="389" spans="1:7" s="8" customFormat="1" ht="15.75" customHeight="1">
      <c r="A389" s="19"/>
      <c r="B389" s="15"/>
      <c r="C389" s="15"/>
      <c r="D389" s="17"/>
      <c r="E389" s="17"/>
      <c r="F389" s="14"/>
      <c r="G389" s="92"/>
    </row>
    <row r="390" spans="1:7" s="8" customFormat="1" ht="15.75" customHeight="1">
      <c r="A390" s="253" t="s">
        <v>794</v>
      </c>
      <c r="B390" s="253"/>
      <c r="C390" s="253"/>
      <c r="D390" s="253"/>
      <c r="E390" s="253"/>
      <c r="F390" s="253"/>
      <c r="G390" s="253"/>
    </row>
    <row r="391" spans="1:7" s="8" customFormat="1" ht="15.75" customHeight="1">
      <c r="A391" s="237"/>
      <c r="B391" s="237"/>
      <c r="C391" s="5"/>
      <c r="D391" s="6"/>
      <c r="E391" s="6"/>
      <c r="F391" s="92"/>
      <c r="G391" s="92"/>
    </row>
    <row r="392" spans="1:7" s="8" customFormat="1" ht="15.75" customHeight="1">
      <c r="A392" s="19" t="s">
        <v>795</v>
      </c>
      <c r="B392" s="222" t="s">
        <v>31</v>
      </c>
      <c r="C392" s="222" t="s">
        <v>32</v>
      </c>
      <c r="D392" s="222" t="s">
        <v>33</v>
      </c>
      <c r="E392" s="74" t="s">
        <v>661</v>
      </c>
      <c r="F392" s="74" t="s">
        <v>34</v>
      </c>
      <c r="G392" s="74" t="s">
        <v>796</v>
      </c>
    </row>
    <row r="393" spans="1:7" s="8" customFormat="1" ht="15.75" customHeight="1">
      <c r="A393" s="19"/>
      <c r="B393" s="223"/>
      <c r="C393" s="223"/>
      <c r="D393" s="223"/>
      <c r="E393" s="95" t="s">
        <v>24</v>
      </c>
      <c r="F393" s="74" t="s">
        <v>35</v>
      </c>
      <c r="G393" s="74" t="s">
        <v>36</v>
      </c>
    </row>
    <row r="394" spans="1:7" s="8" customFormat="1" ht="15.75" customHeight="1">
      <c r="A394" s="19"/>
      <c r="B394" s="74" t="s">
        <v>617</v>
      </c>
      <c r="C394" s="124" t="s">
        <v>618</v>
      </c>
      <c r="D394" s="257" t="s">
        <v>797</v>
      </c>
      <c r="E394" s="75">
        <v>43922</v>
      </c>
      <c r="F394" s="75">
        <f>E394+4</f>
        <v>43926</v>
      </c>
      <c r="G394" s="75">
        <f>F394+8</f>
        <v>43934</v>
      </c>
    </row>
    <row r="395" spans="1:7" s="8" customFormat="1" ht="15.75" customHeight="1">
      <c r="A395" s="19"/>
      <c r="B395" s="74" t="s">
        <v>351</v>
      </c>
      <c r="C395" s="145" t="s">
        <v>619</v>
      </c>
      <c r="D395" s="233"/>
      <c r="E395" s="75">
        <f t="shared" ref="E395:G398" si="43">E394+7</f>
        <v>43929</v>
      </c>
      <c r="F395" s="75">
        <f t="shared" si="43"/>
        <v>43933</v>
      </c>
      <c r="G395" s="141">
        <f t="shared" si="43"/>
        <v>43941</v>
      </c>
    </row>
    <row r="396" spans="1:7" s="8" customFormat="1" ht="15.75" customHeight="1">
      <c r="A396" s="19"/>
      <c r="B396" s="74"/>
      <c r="C396" s="145" t="s">
        <v>298</v>
      </c>
      <c r="D396" s="233"/>
      <c r="E396" s="75">
        <f t="shared" si="43"/>
        <v>43936</v>
      </c>
      <c r="F396" s="75">
        <f t="shared" si="43"/>
        <v>43940</v>
      </c>
      <c r="G396" s="141">
        <f t="shared" si="43"/>
        <v>43948</v>
      </c>
    </row>
    <row r="397" spans="1:7" s="8" customFormat="1" ht="15.75" customHeight="1">
      <c r="A397" s="19"/>
      <c r="B397" s="74" t="s">
        <v>350</v>
      </c>
      <c r="C397" s="145" t="s">
        <v>252</v>
      </c>
      <c r="D397" s="233"/>
      <c r="E397" s="75">
        <f t="shared" si="43"/>
        <v>43943</v>
      </c>
      <c r="F397" s="75">
        <f t="shared" si="43"/>
        <v>43947</v>
      </c>
      <c r="G397" s="141">
        <f t="shared" si="43"/>
        <v>43955</v>
      </c>
    </row>
    <row r="398" spans="1:7" s="8" customFormat="1" ht="15.75" customHeight="1">
      <c r="A398" s="19"/>
      <c r="B398" s="74"/>
      <c r="C398" s="145"/>
      <c r="D398" s="234"/>
      <c r="E398" s="75">
        <f t="shared" si="43"/>
        <v>43950</v>
      </c>
      <c r="F398" s="75">
        <f t="shared" si="43"/>
        <v>43954</v>
      </c>
      <c r="G398" s="141">
        <f t="shared" si="43"/>
        <v>43962</v>
      </c>
    </row>
    <row r="399" spans="1:7" s="8" customFormat="1" ht="15.75" customHeight="1">
      <c r="A399" s="19"/>
      <c r="B399" s="31"/>
      <c r="C399" s="31"/>
      <c r="D399" s="31"/>
      <c r="E399" s="31"/>
      <c r="F399" s="14"/>
      <c r="G399" s="14"/>
    </row>
    <row r="400" spans="1:7" s="8" customFormat="1" ht="15.75" customHeight="1">
      <c r="A400" s="237"/>
      <c r="B400" s="237"/>
      <c r="C400" s="5"/>
      <c r="D400" s="6"/>
      <c r="E400" s="6"/>
      <c r="F400" s="92"/>
      <c r="G400" s="92"/>
    </row>
    <row r="401" spans="1:7" s="8" customFormat="1" ht="15.75" customHeight="1">
      <c r="A401" s="19" t="s">
        <v>798</v>
      </c>
      <c r="B401" s="255" t="s">
        <v>31</v>
      </c>
      <c r="C401" s="222" t="s">
        <v>32</v>
      </c>
      <c r="D401" s="222" t="s">
        <v>660</v>
      </c>
      <c r="E401" s="74" t="s">
        <v>661</v>
      </c>
      <c r="F401" s="74" t="s">
        <v>34</v>
      </c>
      <c r="G401" s="74" t="s">
        <v>78</v>
      </c>
    </row>
    <row r="402" spans="1:7" s="8" customFormat="1" ht="15.75" customHeight="1">
      <c r="A402" s="19"/>
      <c r="B402" s="223"/>
      <c r="C402" s="223"/>
      <c r="D402" s="223"/>
      <c r="E402" s="95" t="s">
        <v>24</v>
      </c>
      <c r="F402" s="74" t="s">
        <v>35</v>
      </c>
      <c r="G402" s="74" t="s">
        <v>36</v>
      </c>
    </row>
    <row r="403" spans="1:7" s="8" customFormat="1" ht="15.75" customHeight="1">
      <c r="A403" s="19"/>
      <c r="B403" s="74" t="s">
        <v>291</v>
      </c>
      <c r="C403" s="146" t="s">
        <v>615</v>
      </c>
      <c r="D403" s="222" t="s">
        <v>799</v>
      </c>
      <c r="E403" s="75">
        <v>43920</v>
      </c>
      <c r="F403" s="75">
        <f>E403+4</f>
        <v>43924</v>
      </c>
      <c r="G403" s="75">
        <f>F403+21</f>
        <v>43945</v>
      </c>
    </row>
    <row r="404" spans="1:7" s="8" customFormat="1" ht="15.75" customHeight="1">
      <c r="A404" s="19"/>
      <c r="B404" s="74" t="s">
        <v>294</v>
      </c>
      <c r="C404" s="146" t="s">
        <v>616</v>
      </c>
      <c r="D404" s="226"/>
      <c r="E404" s="75">
        <f t="shared" ref="E404:G407" si="44">E403+7</f>
        <v>43927</v>
      </c>
      <c r="F404" s="75">
        <f t="shared" si="44"/>
        <v>43931</v>
      </c>
      <c r="G404" s="141">
        <f t="shared" si="44"/>
        <v>43952</v>
      </c>
    </row>
    <row r="405" spans="1:7" s="8" customFormat="1" ht="15.75" customHeight="1">
      <c r="A405" s="19"/>
      <c r="B405" s="74" t="s">
        <v>532</v>
      </c>
      <c r="C405" s="146" t="s">
        <v>233</v>
      </c>
      <c r="D405" s="226"/>
      <c r="E405" s="75">
        <f t="shared" si="44"/>
        <v>43934</v>
      </c>
      <c r="F405" s="75">
        <f t="shared" si="44"/>
        <v>43938</v>
      </c>
      <c r="G405" s="141">
        <f t="shared" si="44"/>
        <v>43959</v>
      </c>
    </row>
    <row r="406" spans="1:7" s="8" customFormat="1" ht="15.75" customHeight="1">
      <c r="A406" s="19"/>
      <c r="B406" s="147"/>
      <c r="C406" s="148" t="s">
        <v>298</v>
      </c>
      <c r="D406" s="226"/>
      <c r="E406" s="75">
        <f t="shared" si="44"/>
        <v>43941</v>
      </c>
      <c r="F406" s="75">
        <f t="shared" si="44"/>
        <v>43945</v>
      </c>
      <c r="G406" s="141">
        <f t="shared" si="44"/>
        <v>43966</v>
      </c>
    </row>
    <row r="407" spans="1:7" s="8" customFormat="1" ht="15.75" customHeight="1">
      <c r="A407" s="19"/>
      <c r="B407" s="74" t="s">
        <v>359</v>
      </c>
      <c r="C407" s="146" t="s">
        <v>22</v>
      </c>
      <c r="D407" s="223"/>
      <c r="E407" s="75">
        <f t="shared" si="44"/>
        <v>43948</v>
      </c>
      <c r="F407" s="75">
        <f t="shared" si="44"/>
        <v>43952</v>
      </c>
      <c r="G407" s="141">
        <f t="shared" si="44"/>
        <v>43973</v>
      </c>
    </row>
    <row r="408" spans="1:7" s="8" customFormat="1" ht="15.75" customHeight="1">
      <c r="A408" s="19"/>
      <c r="B408" s="32"/>
      <c r="C408" s="33"/>
      <c r="D408" s="31"/>
      <c r="E408" s="14"/>
      <c r="F408" s="14"/>
      <c r="G408" s="14"/>
    </row>
    <row r="409" spans="1:7" s="8" customFormat="1" ht="15.75" customHeight="1">
      <c r="A409" s="19"/>
      <c r="B409" s="31"/>
      <c r="C409" s="31"/>
      <c r="D409" s="31"/>
      <c r="E409" s="31"/>
      <c r="F409" s="31"/>
      <c r="G409" s="31"/>
    </row>
    <row r="410" spans="1:7" s="8" customFormat="1" ht="15.75" customHeight="1">
      <c r="A410" s="237"/>
      <c r="B410" s="237"/>
      <c r="C410" s="5"/>
      <c r="D410" s="6"/>
      <c r="E410" s="6"/>
      <c r="F410" s="92"/>
      <c r="G410" s="92"/>
    </row>
    <row r="411" spans="1:7" s="8" customFormat="1" ht="15.75" customHeight="1">
      <c r="A411" s="19" t="s">
        <v>800</v>
      </c>
      <c r="B411" s="222" t="s">
        <v>31</v>
      </c>
      <c r="C411" s="222" t="s">
        <v>32</v>
      </c>
      <c r="D411" s="222" t="s">
        <v>33</v>
      </c>
      <c r="E411" s="74" t="s">
        <v>661</v>
      </c>
      <c r="F411" s="74" t="s">
        <v>34</v>
      </c>
      <c r="G411" s="74" t="s">
        <v>80</v>
      </c>
    </row>
    <row r="412" spans="1:7" s="8" customFormat="1" ht="15.75" customHeight="1">
      <c r="A412" s="19"/>
      <c r="B412" s="223"/>
      <c r="C412" s="223"/>
      <c r="D412" s="223"/>
      <c r="E412" s="95" t="s">
        <v>24</v>
      </c>
      <c r="F412" s="74" t="s">
        <v>35</v>
      </c>
      <c r="G412" s="74" t="s">
        <v>36</v>
      </c>
    </row>
    <row r="413" spans="1:7" s="8" customFormat="1" ht="15.75" customHeight="1">
      <c r="A413" s="19"/>
      <c r="B413" s="74" t="s">
        <v>332</v>
      </c>
      <c r="C413" s="149" t="s">
        <v>801</v>
      </c>
      <c r="D413" s="256" t="s">
        <v>802</v>
      </c>
      <c r="E413" s="80">
        <v>43919</v>
      </c>
      <c r="F413" s="75">
        <f>E413+4</f>
        <v>43923</v>
      </c>
      <c r="G413" s="75">
        <f>F413+11</f>
        <v>43934</v>
      </c>
    </row>
    <row r="414" spans="1:7" s="8" customFormat="1" ht="15.75" customHeight="1">
      <c r="A414" s="19"/>
      <c r="B414" s="74" t="s">
        <v>313</v>
      </c>
      <c r="C414" s="150" t="s">
        <v>803</v>
      </c>
      <c r="D414" s="251"/>
      <c r="E414" s="75">
        <f t="shared" ref="E414:G417" si="45">E413+7</f>
        <v>43926</v>
      </c>
      <c r="F414" s="75">
        <f t="shared" si="45"/>
        <v>43930</v>
      </c>
      <c r="G414" s="141">
        <f t="shared" si="45"/>
        <v>43941</v>
      </c>
    </row>
    <row r="415" spans="1:7" s="8" customFormat="1" ht="15.75" customHeight="1">
      <c r="A415" s="19"/>
      <c r="B415" s="74" t="s">
        <v>314</v>
      </c>
      <c r="C415" s="150" t="s">
        <v>804</v>
      </c>
      <c r="D415" s="251"/>
      <c r="E415" s="75">
        <f t="shared" si="45"/>
        <v>43933</v>
      </c>
      <c r="F415" s="75">
        <f t="shared" si="45"/>
        <v>43937</v>
      </c>
      <c r="G415" s="141">
        <f t="shared" si="45"/>
        <v>43948</v>
      </c>
    </row>
    <row r="416" spans="1:7" s="8" customFormat="1" ht="15.75" customHeight="1">
      <c r="A416" s="19"/>
      <c r="B416" s="74" t="s">
        <v>333</v>
      </c>
      <c r="C416" s="150" t="s">
        <v>805</v>
      </c>
      <c r="D416" s="251"/>
      <c r="E416" s="75">
        <f t="shared" si="45"/>
        <v>43940</v>
      </c>
      <c r="F416" s="75">
        <f t="shared" si="45"/>
        <v>43944</v>
      </c>
      <c r="G416" s="141">
        <f t="shared" si="45"/>
        <v>43955</v>
      </c>
    </row>
    <row r="417" spans="1:7" s="8" customFormat="1" ht="15.75" customHeight="1">
      <c r="A417" s="19"/>
      <c r="B417" s="74" t="s">
        <v>253</v>
      </c>
      <c r="C417" s="150" t="s">
        <v>806</v>
      </c>
      <c r="D417" s="252"/>
      <c r="E417" s="75">
        <f t="shared" si="45"/>
        <v>43947</v>
      </c>
      <c r="F417" s="75">
        <f t="shared" si="45"/>
        <v>43951</v>
      </c>
      <c r="G417" s="141">
        <f t="shared" si="45"/>
        <v>43962</v>
      </c>
    </row>
    <row r="418" spans="1:7" s="8" customFormat="1" ht="15.75" customHeight="1">
      <c r="A418" s="19"/>
      <c r="B418" s="31"/>
      <c r="C418" s="31"/>
      <c r="D418" s="31"/>
      <c r="E418" s="31"/>
      <c r="F418" s="14"/>
      <c r="G418" s="14"/>
    </row>
    <row r="419" spans="1:7" s="8" customFormat="1" ht="15.75" customHeight="1">
      <c r="A419" s="237"/>
      <c r="B419" s="237"/>
      <c r="C419" s="5"/>
      <c r="D419" s="6"/>
      <c r="E419" s="6"/>
      <c r="F419" s="92"/>
      <c r="G419" s="92"/>
    </row>
    <row r="420" spans="1:7" s="8" customFormat="1" ht="15.75" customHeight="1">
      <c r="A420" s="19" t="s">
        <v>807</v>
      </c>
      <c r="B420" s="224" t="s">
        <v>31</v>
      </c>
      <c r="C420" s="224" t="s">
        <v>32</v>
      </c>
      <c r="D420" s="224" t="s">
        <v>33</v>
      </c>
      <c r="E420" s="74" t="s">
        <v>661</v>
      </c>
      <c r="F420" s="74" t="s">
        <v>34</v>
      </c>
      <c r="G420" s="74" t="s">
        <v>796</v>
      </c>
    </row>
    <row r="421" spans="1:7" s="8" customFormat="1" ht="15.75" customHeight="1">
      <c r="A421" s="19"/>
      <c r="B421" s="225"/>
      <c r="C421" s="225"/>
      <c r="D421" s="225"/>
      <c r="E421" s="74" t="s">
        <v>24</v>
      </c>
      <c r="F421" s="74" t="s">
        <v>35</v>
      </c>
      <c r="G421" s="74" t="s">
        <v>36</v>
      </c>
    </row>
    <row r="422" spans="1:7" s="8" customFormat="1" ht="15.75" customHeight="1">
      <c r="A422" s="19"/>
      <c r="B422" s="74" t="s">
        <v>440</v>
      </c>
      <c r="C422" s="124" t="s">
        <v>808</v>
      </c>
      <c r="D422" s="257" t="s">
        <v>809</v>
      </c>
      <c r="E422" s="75">
        <v>43921</v>
      </c>
      <c r="F422" s="75">
        <f>E422+4</f>
        <v>43925</v>
      </c>
      <c r="G422" s="75">
        <f>F422+15</f>
        <v>43940</v>
      </c>
    </row>
    <row r="423" spans="1:7" s="8" customFormat="1" ht="15.75" customHeight="1">
      <c r="A423" s="19"/>
      <c r="B423" s="74" t="s">
        <v>307</v>
      </c>
      <c r="C423" s="145" t="s">
        <v>810</v>
      </c>
      <c r="D423" s="233"/>
      <c r="E423" s="75">
        <f t="shared" ref="E423:G426" si="46">E422+7</f>
        <v>43928</v>
      </c>
      <c r="F423" s="75">
        <f t="shared" si="46"/>
        <v>43932</v>
      </c>
      <c r="G423" s="141">
        <f t="shared" si="46"/>
        <v>43947</v>
      </c>
    </row>
    <row r="424" spans="1:7" s="8" customFormat="1" ht="15.75" customHeight="1">
      <c r="A424" s="19"/>
      <c r="B424" s="74" t="s">
        <v>331</v>
      </c>
      <c r="C424" s="145" t="s">
        <v>811</v>
      </c>
      <c r="D424" s="233"/>
      <c r="E424" s="75">
        <f t="shared" si="46"/>
        <v>43935</v>
      </c>
      <c r="F424" s="75">
        <f t="shared" si="46"/>
        <v>43939</v>
      </c>
      <c r="G424" s="141">
        <f t="shared" si="46"/>
        <v>43954</v>
      </c>
    </row>
    <row r="425" spans="1:7" s="8" customFormat="1" ht="15.75" customHeight="1">
      <c r="A425" s="19"/>
      <c r="B425" s="74" t="s">
        <v>361</v>
      </c>
      <c r="C425" s="145" t="s">
        <v>812</v>
      </c>
      <c r="D425" s="233"/>
      <c r="E425" s="75">
        <f t="shared" si="46"/>
        <v>43942</v>
      </c>
      <c r="F425" s="75">
        <f t="shared" si="46"/>
        <v>43946</v>
      </c>
      <c r="G425" s="141">
        <f t="shared" si="46"/>
        <v>43961</v>
      </c>
    </row>
    <row r="426" spans="1:7" s="8" customFormat="1" ht="15.75" customHeight="1">
      <c r="A426" s="19"/>
      <c r="B426" s="74"/>
      <c r="C426" s="145"/>
      <c r="D426" s="234"/>
      <c r="E426" s="75">
        <f t="shared" si="46"/>
        <v>43949</v>
      </c>
      <c r="F426" s="75">
        <f t="shared" si="46"/>
        <v>43953</v>
      </c>
      <c r="G426" s="141">
        <f t="shared" si="46"/>
        <v>43968</v>
      </c>
    </row>
    <row r="427" spans="1:7" s="8" customFormat="1" ht="15.75" customHeight="1">
      <c r="A427" s="19"/>
      <c r="B427" s="31"/>
      <c r="C427" s="31"/>
      <c r="D427" s="31"/>
      <c r="E427" s="31"/>
      <c r="F427" s="31"/>
      <c r="G427" s="14"/>
    </row>
    <row r="428" spans="1:7" s="8" customFormat="1" ht="15.75" customHeight="1">
      <c r="A428" s="237"/>
      <c r="B428" s="237"/>
      <c r="C428" s="5"/>
      <c r="D428" s="6"/>
      <c r="E428" s="6"/>
      <c r="F428" s="92"/>
      <c r="G428" s="92"/>
    </row>
    <row r="429" spans="1:7" s="8" customFormat="1" ht="15.75" customHeight="1">
      <c r="A429" s="19" t="s">
        <v>813</v>
      </c>
      <c r="B429" s="222" t="s">
        <v>31</v>
      </c>
      <c r="C429" s="222" t="s">
        <v>32</v>
      </c>
      <c r="D429" s="222" t="s">
        <v>33</v>
      </c>
      <c r="E429" s="74" t="s">
        <v>374</v>
      </c>
      <c r="F429" s="74" t="s">
        <v>34</v>
      </c>
      <c r="G429" s="74" t="s">
        <v>83</v>
      </c>
    </row>
    <row r="430" spans="1:7" s="8" customFormat="1" ht="15.75" customHeight="1">
      <c r="A430" s="19"/>
      <c r="B430" s="223"/>
      <c r="C430" s="223"/>
      <c r="D430" s="223"/>
      <c r="E430" s="95" t="s">
        <v>24</v>
      </c>
      <c r="F430" s="74" t="s">
        <v>35</v>
      </c>
      <c r="G430" s="74" t="s">
        <v>36</v>
      </c>
    </row>
    <row r="431" spans="1:7" s="8" customFormat="1" ht="15.75" customHeight="1">
      <c r="A431" s="19"/>
      <c r="B431" s="74" t="s">
        <v>332</v>
      </c>
      <c r="C431" s="149" t="s">
        <v>801</v>
      </c>
      <c r="D431" s="250" t="s">
        <v>814</v>
      </c>
      <c r="E431" s="75">
        <v>43919</v>
      </c>
      <c r="F431" s="75">
        <f>E431+4</f>
        <v>43923</v>
      </c>
      <c r="G431" s="75">
        <f>F431+15</f>
        <v>43938</v>
      </c>
    </row>
    <row r="432" spans="1:7" s="8" customFormat="1" ht="15.75" customHeight="1">
      <c r="A432" s="19"/>
      <c r="B432" s="74" t="s">
        <v>313</v>
      </c>
      <c r="C432" s="150" t="s">
        <v>803</v>
      </c>
      <c r="D432" s="251"/>
      <c r="E432" s="75">
        <f t="shared" ref="E432:G435" si="47">E431+7</f>
        <v>43926</v>
      </c>
      <c r="F432" s="75">
        <f t="shared" si="47"/>
        <v>43930</v>
      </c>
      <c r="G432" s="141">
        <f t="shared" si="47"/>
        <v>43945</v>
      </c>
    </row>
    <row r="433" spans="1:7" s="8" customFormat="1" ht="15.75" customHeight="1">
      <c r="A433" s="19"/>
      <c r="B433" s="74" t="s">
        <v>314</v>
      </c>
      <c r="C433" s="150" t="s">
        <v>804</v>
      </c>
      <c r="D433" s="251"/>
      <c r="E433" s="75">
        <f t="shared" si="47"/>
        <v>43933</v>
      </c>
      <c r="F433" s="75">
        <f t="shared" si="47"/>
        <v>43937</v>
      </c>
      <c r="G433" s="141">
        <f t="shared" si="47"/>
        <v>43952</v>
      </c>
    </row>
    <row r="434" spans="1:7" s="8" customFormat="1" ht="15.75" customHeight="1">
      <c r="A434" s="19"/>
      <c r="B434" s="74" t="s">
        <v>333</v>
      </c>
      <c r="C434" s="150" t="s">
        <v>805</v>
      </c>
      <c r="D434" s="251"/>
      <c r="E434" s="75">
        <f t="shared" si="47"/>
        <v>43940</v>
      </c>
      <c r="F434" s="75">
        <f t="shared" si="47"/>
        <v>43944</v>
      </c>
      <c r="G434" s="141">
        <f t="shared" si="47"/>
        <v>43959</v>
      </c>
    </row>
    <row r="435" spans="1:7" s="8" customFormat="1" ht="15.75" customHeight="1">
      <c r="A435" s="19"/>
      <c r="B435" s="74" t="s">
        <v>253</v>
      </c>
      <c r="C435" s="150" t="s">
        <v>806</v>
      </c>
      <c r="D435" s="252"/>
      <c r="E435" s="75">
        <f t="shared" si="47"/>
        <v>43947</v>
      </c>
      <c r="F435" s="75">
        <f t="shared" si="47"/>
        <v>43951</v>
      </c>
      <c r="G435" s="141">
        <f t="shared" si="47"/>
        <v>43966</v>
      </c>
    </row>
    <row r="436" spans="1:7" s="8" customFormat="1" ht="15.75" customHeight="1">
      <c r="A436" s="19"/>
      <c r="B436" s="31"/>
      <c r="C436" s="31"/>
      <c r="D436" s="31"/>
      <c r="E436" s="31"/>
      <c r="F436" s="14"/>
      <c r="G436" s="14"/>
    </row>
    <row r="437" spans="1:7" s="8" customFormat="1" ht="15.75" customHeight="1">
      <c r="A437" s="237"/>
      <c r="B437" s="237"/>
      <c r="C437" s="5"/>
      <c r="D437" s="6"/>
      <c r="E437" s="6"/>
      <c r="F437" s="92"/>
      <c r="G437" s="92"/>
    </row>
    <row r="438" spans="1:7" s="8" customFormat="1" ht="15.75" customHeight="1">
      <c r="A438" s="19" t="s">
        <v>815</v>
      </c>
      <c r="B438" s="222" t="s">
        <v>31</v>
      </c>
      <c r="C438" s="222" t="s">
        <v>32</v>
      </c>
      <c r="D438" s="222" t="s">
        <v>33</v>
      </c>
      <c r="E438" s="74" t="s">
        <v>661</v>
      </c>
      <c r="F438" s="74" t="s">
        <v>34</v>
      </c>
      <c r="G438" s="74" t="s">
        <v>85</v>
      </c>
    </row>
    <row r="439" spans="1:7" s="8" customFormat="1" ht="15.75" customHeight="1">
      <c r="A439" s="19"/>
      <c r="B439" s="223"/>
      <c r="C439" s="223"/>
      <c r="D439" s="223"/>
      <c r="E439" s="95" t="s">
        <v>24</v>
      </c>
      <c r="F439" s="74" t="s">
        <v>35</v>
      </c>
      <c r="G439" s="74" t="s">
        <v>36</v>
      </c>
    </row>
    <row r="440" spans="1:7" s="8" customFormat="1" ht="15.75" customHeight="1">
      <c r="A440" s="19"/>
      <c r="B440" s="74" t="s">
        <v>332</v>
      </c>
      <c r="C440" s="149" t="s">
        <v>801</v>
      </c>
      <c r="D440" s="250" t="s">
        <v>814</v>
      </c>
      <c r="E440" s="75">
        <v>43919</v>
      </c>
      <c r="F440" s="75">
        <f>E440+4</f>
        <v>43923</v>
      </c>
      <c r="G440" s="75">
        <f>F440+15</f>
        <v>43938</v>
      </c>
    </row>
    <row r="441" spans="1:7" s="8" customFormat="1" ht="15.75" customHeight="1">
      <c r="A441" s="19"/>
      <c r="B441" s="74" t="s">
        <v>313</v>
      </c>
      <c r="C441" s="150" t="s">
        <v>803</v>
      </c>
      <c r="D441" s="251"/>
      <c r="E441" s="75">
        <f t="shared" ref="E441:G444" si="48">E440+7</f>
        <v>43926</v>
      </c>
      <c r="F441" s="75">
        <f t="shared" si="48"/>
        <v>43930</v>
      </c>
      <c r="G441" s="141">
        <f t="shared" si="48"/>
        <v>43945</v>
      </c>
    </row>
    <row r="442" spans="1:7" s="8" customFormat="1" ht="15.75" customHeight="1">
      <c r="A442" s="19"/>
      <c r="B442" s="74" t="s">
        <v>314</v>
      </c>
      <c r="C442" s="150" t="s">
        <v>804</v>
      </c>
      <c r="D442" s="251"/>
      <c r="E442" s="75">
        <f t="shared" si="48"/>
        <v>43933</v>
      </c>
      <c r="F442" s="75">
        <f t="shared" si="48"/>
        <v>43937</v>
      </c>
      <c r="G442" s="141">
        <f t="shared" si="48"/>
        <v>43952</v>
      </c>
    </row>
    <row r="443" spans="1:7" s="8" customFormat="1" ht="15.75" customHeight="1">
      <c r="A443" s="19"/>
      <c r="B443" s="74" t="s">
        <v>333</v>
      </c>
      <c r="C443" s="150" t="s">
        <v>805</v>
      </c>
      <c r="D443" s="251"/>
      <c r="E443" s="75">
        <f t="shared" si="48"/>
        <v>43940</v>
      </c>
      <c r="F443" s="75">
        <f t="shared" si="48"/>
        <v>43944</v>
      </c>
      <c r="G443" s="141">
        <f t="shared" si="48"/>
        <v>43959</v>
      </c>
    </row>
    <row r="444" spans="1:7" s="8" customFormat="1" ht="15.75" customHeight="1">
      <c r="A444" s="19"/>
      <c r="B444" s="74" t="s">
        <v>253</v>
      </c>
      <c r="C444" s="150" t="s">
        <v>806</v>
      </c>
      <c r="D444" s="252"/>
      <c r="E444" s="75">
        <f t="shared" si="48"/>
        <v>43947</v>
      </c>
      <c r="F444" s="75">
        <f t="shared" si="48"/>
        <v>43951</v>
      </c>
      <c r="G444" s="141">
        <f t="shared" si="48"/>
        <v>43966</v>
      </c>
    </row>
    <row r="445" spans="1:7" s="8" customFormat="1" ht="15.75" customHeight="1">
      <c r="A445" s="19"/>
      <c r="B445" s="31"/>
      <c r="C445" s="31"/>
      <c r="D445" s="31"/>
      <c r="E445" s="31"/>
      <c r="F445" s="14"/>
      <c r="G445" s="14"/>
    </row>
    <row r="446" spans="1:7" s="8" customFormat="1" ht="15.75" customHeight="1">
      <c r="A446" s="253" t="s">
        <v>87</v>
      </c>
      <c r="B446" s="253"/>
      <c r="C446" s="253"/>
      <c r="D446" s="253"/>
      <c r="E446" s="253"/>
      <c r="F446" s="253"/>
      <c r="G446" s="253"/>
    </row>
    <row r="447" spans="1:7" s="8" customFormat="1" ht="15.75" customHeight="1">
      <c r="A447" s="254" t="s">
        <v>790</v>
      </c>
      <c r="B447" s="254"/>
      <c r="C447" s="22"/>
      <c r="D447" s="23"/>
      <c r="E447" s="23"/>
      <c r="F447" s="98"/>
      <c r="G447" s="98"/>
    </row>
    <row r="448" spans="1:7" s="8" customFormat="1" ht="15.75" customHeight="1">
      <c r="A448" s="19" t="s">
        <v>816</v>
      </c>
      <c r="B448" s="222" t="s">
        <v>31</v>
      </c>
      <c r="C448" s="222" t="s">
        <v>32</v>
      </c>
      <c r="D448" s="222" t="s">
        <v>33</v>
      </c>
      <c r="E448" s="74" t="s">
        <v>661</v>
      </c>
      <c r="F448" s="74" t="s">
        <v>34</v>
      </c>
      <c r="G448" s="94" t="s">
        <v>816</v>
      </c>
    </row>
    <row r="449" spans="1:7" s="8" customFormat="1" ht="15.75" customHeight="1">
      <c r="A449" s="19"/>
      <c r="B449" s="223"/>
      <c r="C449" s="223"/>
      <c r="D449" s="223"/>
      <c r="E449" s="95" t="s">
        <v>817</v>
      </c>
      <c r="F449" s="77" t="s">
        <v>35</v>
      </c>
      <c r="G449" s="74" t="s">
        <v>818</v>
      </c>
    </row>
    <row r="450" spans="1:7" s="8" customFormat="1" ht="15.75" customHeight="1">
      <c r="A450" s="19"/>
      <c r="B450" s="105" t="s">
        <v>49</v>
      </c>
      <c r="C450" s="151" t="s">
        <v>17</v>
      </c>
      <c r="D450" s="219" t="s">
        <v>819</v>
      </c>
      <c r="E450" s="104">
        <v>43923</v>
      </c>
      <c r="F450" s="104">
        <f>E450+4</f>
        <v>43927</v>
      </c>
      <c r="G450" s="75">
        <f>F450+6</f>
        <v>43933</v>
      </c>
    </row>
    <row r="451" spans="1:7" s="8" customFormat="1" ht="15.75" customHeight="1">
      <c r="A451" s="19"/>
      <c r="B451" s="105" t="s">
        <v>613</v>
      </c>
      <c r="C451" s="151" t="s">
        <v>17</v>
      </c>
      <c r="D451" s="227"/>
      <c r="E451" s="76">
        <f t="shared" ref="E451:G454" si="49">E450+7</f>
        <v>43930</v>
      </c>
      <c r="F451" s="104">
        <f t="shared" si="49"/>
        <v>43934</v>
      </c>
      <c r="G451" s="75">
        <f t="shared" si="49"/>
        <v>43940</v>
      </c>
    </row>
    <row r="452" spans="1:7" s="8" customFormat="1" ht="15.75" customHeight="1">
      <c r="A452" s="19"/>
      <c r="B452" s="105" t="s">
        <v>358</v>
      </c>
      <c r="C452" s="151" t="s">
        <v>614</v>
      </c>
      <c r="D452" s="227"/>
      <c r="E452" s="76">
        <f t="shared" si="49"/>
        <v>43937</v>
      </c>
      <c r="F452" s="104">
        <f t="shared" si="49"/>
        <v>43941</v>
      </c>
      <c r="G452" s="75">
        <f t="shared" si="49"/>
        <v>43947</v>
      </c>
    </row>
    <row r="453" spans="1:7" s="8" customFormat="1" ht="15.75" customHeight="1">
      <c r="A453" s="19"/>
      <c r="B453" s="105" t="s">
        <v>48</v>
      </c>
      <c r="C453" s="151" t="s">
        <v>357</v>
      </c>
      <c r="D453" s="227"/>
      <c r="E453" s="76">
        <f t="shared" si="49"/>
        <v>43944</v>
      </c>
      <c r="F453" s="104">
        <f t="shared" si="49"/>
        <v>43948</v>
      </c>
      <c r="G453" s="75">
        <f t="shared" si="49"/>
        <v>43954</v>
      </c>
    </row>
    <row r="454" spans="1:7" s="8" customFormat="1" ht="15.75" customHeight="1">
      <c r="A454" s="19"/>
      <c r="B454" s="105"/>
      <c r="C454" s="151"/>
      <c r="D454" s="228"/>
      <c r="E454" s="76">
        <f t="shared" si="49"/>
        <v>43951</v>
      </c>
      <c r="F454" s="104">
        <f t="shared" si="49"/>
        <v>43955</v>
      </c>
      <c r="G454" s="75">
        <f t="shared" si="49"/>
        <v>43961</v>
      </c>
    </row>
    <row r="455" spans="1:7" s="8" customFormat="1" ht="15.75" customHeight="1">
      <c r="A455" s="19"/>
      <c r="B455" s="5"/>
      <c r="C455" s="5"/>
      <c r="D455" s="6"/>
      <c r="E455" s="6"/>
      <c r="F455" s="92"/>
      <c r="G455" s="92"/>
    </row>
    <row r="456" spans="1:7" s="8" customFormat="1" ht="15.75" customHeight="1">
      <c r="A456" s="242"/>
      <c r="B456" s="242"/>
      <c r="C456" s="5" t="s">
        <v>710</v>
      </c>
      <c r="D456" s="6"/>
      <c r="E456" s="6"/>
      <c r="F456" s="92"/>
      <c r="G456" s="92"/>
    </row>
    <row r="457" spans="1:7" s="8" customFormat="1" ht="15.75" customHeight="1">
      <c r="A457" s="19" t="s">
        <v>820</v>
      </c>
      <c r="B457" s="222" t="s">
        <v>31</v>
      </c>
      <c r="C457" s="222" t="s">
        <v>32</v>
      </c>
      <c r="D457" s="222" t="s">
        <v>33</v>
      </c>
      <c r="E457" s="74" t="s">
        <v>374</v>
      </c>
      <c r="F457" s="74" t="s">
        <v>34</v>
      </c>
      <c r="G457" s="94" t="s">
        <v>821</v>
      </c>
    </row>
    <row r="458" spans="1:7" s="8" customFormat="1" ht="15.75" customHeight="1">
      <c r="A458" s="19"/>
      <c r="B458" s="223"/>
      <c r="C458" s="223"/>
      <c r="D458" s="223"/>
      <c r="E458" s="95" t="s">
        <v>24</v>
      </c>
      <c r="F458" s="77" t="s">
        <v>35</v>
      </c>
      <c r="G458" s="74" t="s">
        <v>36</v>
      </c>
    </row>
    <row r="459" spans="1:7" s="8" customFormat="1" ht="15.75" customHeight="1">
      <c r="A459" s="19"/>
      <c r="B459" s="105" t="s">
        <v>296</v>
      </c>
      <c r="C459" s="152" t="s">
        <v>822</v>
      </c>
      <c r="D459" s="219" t="s">
        <v>823</v>
      </c>
      <c r="E459" s="104">
        <v>43924</v>
      </c>
      <c r="F459" s="104">
        <f>E459+4</f>
        <v>43928</v>
      </c>
      <c r="G459" s="75">
        <f>F459+10</f>
        <v>43938</v>
      </c>
    </row>
    <row r="460" spans="1:7" s="8" customFormat="1" ht="15.75" customHeight="1">
      <c r="A460" s="19"/>
      <c r="B460" s="105" t="s">
        <v>303</v>
      </c>
      <c r="C460" s="152" t="s">
        <v>824</v>
      </c>
      <c r="D460" s="227"/>
      <c r="E460" s="76">
        <f t="shared" ref="E460:G463" si="50">E459+7</f>
        <v>43931</v>
      </c>
      <c r="F460" s="104">
        <f t="shared" si="50"/>
        <v>43935</v>
      </c>
      <c r="G460" s="75">
        <f t="shared" si="50"/>
        <v>43945</v>
      </c>
    </row>
    <row r="461" spans="1:7" s="8" customFormat="1" ht="15.75" customHeight="1">
      <c r="A461" s="19"/>
      <c r="B461" s="105" t="s">
        <v>530</v>
      </c>
      <c r="C461" s="152" t="s">
        <v>825</v>
      </c>
      <c r="D461" s="227"/>
      <c r="E461" s="76">
        <f t="shared" si="50"/>
        <v>43938</v>
      </c>
      <c r="F461" s="104">
        <f t="shared" si="50"/>
        <v>43942</v>
      </c>
      <c r="G461" s="75">
        <f t="shared" si="50"/>
        <v>43952</v>
      </c>
    </row>
    <row r="462" spans="1:7" s="8" customFormat="1" ht="15.75" customHeight="1">
      <c r="A462" s="19"/>
      <c r="B462" s="105" t="s">
        <v>86</v>
      </c>
      <c r="C462" s="152"/>
      <c r="D462" s="227"/>
      <c r="E462" s="76">
        <f t="shared" si="50"/>
        <v>43945</v>
      </c>
      <c r="F462" s="104">
        <f t="shared" si="50"/>
        <v>43949</v>
      </c>
      <c r="G462" s="75">
        <f t="shared" si="50"/>
        <v>43959</v>
      </c>
    </row>
    <row r="463" spans="1:7" s="8" customFormat="1" ht="15.75" customHeight="1">
      <c r="A463" s="19"/>
      <c r="B463" s="105" t="s">
        <v>531</v>
      </c>
      <c r="C463" s="152" t="s">
        <v>826</v>
      </c>
      <c r="D463" s="228"/>
      <c r="E463" s="76">
        <f t="shared" si="50"/>
        <v>43952</v>
      </c>
      <c r="F463" s="104">
        <f t="shared" si="50"/>
        <v>43956</v>
      </c>
      <c r="G463" s="75">
        <f t="shared" si="50"/>
        <v>43966</v>
      </c>
    </row>
    <row r="464" spans="1:7" s="8" customFormat="1" ht="15.75" customHeight="1">
      <c r="A464" s="19"/>
      <c r="B464" s="5"/>
      <c r="C464" s="5"/>
      <c r="D464" s="6"/>
      <c r="E464" s="6"/>
      <c r="F464" s="92"/>
      <c r="G464" s="92"/>
    </row>
    <row r="465" spans="1:7" s="8" customFormat="1" ht="15.75" customHeight="1">
      <c r="A465" s="19"/>
      <c r="B465" s="224" t="s">
        <v>31</v>
      </c>
      <c r="C465" s="224" t="s">
        <v>32</v>
      </c>
      <c r="D465" s="224" t="s">
        <v>33</v>
      </c>
      <c r="E465" s="74" t="s">
        <v>827</v>
      </c>
      <c r="F465" s="74" t="s">
        <v>34</v>
      </c>
      <c r="G465" s="74" t="s">
        <v>88</v>
      </c>
    </row>
    <row r="466" spans="1:7" s="8" customFormat="1" ht="15.75" customHeight="1">
      <c r="A466" s="19"/>
      <c r="B466" s="225"/>
      <c r="C466" s="225"/>
      <c r="D466" s="225"/>
      <c r="E466" s="74" t="s">
        <v>828</v>
      </c>
      <c r="F466" s="74" t="s">
        <v>35</v>
      </c>
      <c r="G466" s="74" t="s">
        <v>36</v>
      </c>
    </row>
    <row r="467" spans="1:7" s="8" customFormat="1" ht="15.75" customHeight="1">
      <c r="A467" s="19"/>
      <c r="B467" s="74" t="s">
        <v>291</v>
      </c>
      <c r="C467" s="146" t="s">
        <v>829</v>
      </c>
      <c r="D467" s="219" t="s">
        <v>830</v>
      </c>
      <c r="E467" s="75">
        <v>43921</v>
      </c>
      <c r="F467" s="75">
        <f>E467+3</f>
        <v>43924</v>
      </c>
      <c r="G467" s="75">
        <f>F467+15</f>
        <v>43939</v>
      </c>
    </row>
    <row r="468" spans="1:7" s="8" customFormat="1" ht="15.75" customHeight="1">
      <c r="A468" s="19"/>
      <c r="B468" s="74" t="s">
        <v>294</v>
      </c>
      <c r="C468" s="146" t="s">
        <v>831</v>
      </c>
      <c r="D468" s="220"/>
      <c r="E468" s="75">
        <f t="shared" ref="E468:G471" si="51">E467+7</f>
        <v>43928</v>
      </c>
      <c r="F468" s="75">
        <f t="shared" si="51"/>
        <v>43931</v>
      </c>
      <c r="G468" s="75">
        <f t="shared" si="51"/>
        <v>43946</v>
      </c>
    </row>
    <row r="469" spans="1:7" s="8" customFormat="1" ht="15.75" customHeight="1">
      <c r="A469" s="19"/>
      <c r="B469" s="74" t="s">
        <v>532</v>
      </c>
      <c r="C469" s="146" t="s">
        <v>832</v>
      </c>
      <c r="D469" s="220"/>
      <c r="E469" s="75">
        <f t="shared" si="51"/>
        <v>43935</v>
      </c>
      <c r="F469" s="75">
        <f t="shared" si="51"/>
        <v>43938</v>
      </c>
      <c r="G469" s="75">
        <f t="shared" si="51"/>
        <v>43953</v>
      </c>
    </row>
    <row r="470" spans="1:7" s="8" customFormat="1" ht="15.75" customHeight="1">
      <c r="A470" s="19"/>
      <c r="B470" s="147" t="s">
        <v>86</v>
      </c>
      <c r="C470" s="148"/>
      <c r="D470" s="220"/>
      <c r="E470" s="75">
        <f t="shared" si="51"/>
        <v>43942</v>
      </c>
      <c r="F470" s="75">
        <f t="shared" si="51"/>
        <v>43945</v>
      </c>
      <c r="G470" s="75">
        <f t="shared" si="51"/>
        <v>43960</v>
      </c>
    </row>
    <row r="471" spans="1:7" s="8" customFormat="1" ht="15.75" customHeight="1">
      <c r="A471" s="19"/>
      <c r="B471" s="74" t="s">
        <v>359</v>
      </c>
      <c r="C471" s="146" t="s">
        <v>833</v>
      </c>
      <c r="D471" s="221"/>
      <c r="E471" s="75">
        <f t="shared" si="51"/>
        <v>43949</v>
      </c>
      <c r="F471" s="75">
        <f t="shared" si="51"/>
        <v>43952</v>
      </c>
      <c r="G471" s="75">
        <f t="shared" si="51"/>
        <v>43967</v>
      </c>
    </row>
    <row r="472" spans="1:7" s="8" customFormat="1" ht="15.75" customHeight="1">
      <c r="A472" s="19"/>
      <c r="B472" s="5"/>
      <c r="C472" s="5"/>
      <c r="D472" s="6"/>
      <c r="E472" s="6"/>
      <c r="F472" s="14"/>
      <c r="G472" s="92"/>
    </row>
    <row r="473" spans="1:7" s="8" customFormat="1" ht="15.75" customHeight="1">
      <c r="A473" s="242"/>
      <c r="B473" s="242"/>
      <c r="C473" s="5"/>
      <c r="D473" s="6"/>
      <c r="E473" s="6"/>
      <c r="F473" s="92"/>
      <c r="G473" s="92"/>
    </row>
    <row r="474" spans="1:7" s="8" customFormat="1" ht="15.75" customHeight="1">
      <c r="A474" s="19" t="s">
        <v>834</v>
      </c>
      <c r="B474" s="216" t="s">
        <v>31</v>
      </c>
      <c r="C474" s="222" t="s">
        <v>32</v>
      </c>
      <c r="D474" s="222" t="s">
        <v>33</v>
      </c>
      <c r="E474" s="74" t="s">
        <v>827</v>
      </c>
      <c r="F474" s="74" t="s">
        <v>34</v>
      </c>
      <c r="G474" s="94" t="s">
        <v>91</v>
      </c>
    </row>
    <row r="475" spans="1:7" s="8" customFormat="1" ht="15.75" customHeight="1">
      <c r="A475" s="19"/>
      <c r="B475" s="223"/>
      <c r="C475" s="223"/>
      <c r="D475" s="223"/>
      <c r="E475" s="95" t="s">
        <v>24</v>
      </c>
      <c r="F475" s="77" t="s">
        <v>35</v>
      </c>
      <c r="G475" s="74" t="s">
        <v>36</v>
      </c>
    </row>
    <row r="476" spans="1:7" s="8" customFormat="1" ht="15.75" customHeight="1">
      <c r="A476" s="19"/>
      <c r="B476" s="82" t="s">
        <v>214</v>
      </c>
      <c r="C476" s="81" t="s">
        <v>363</v>
      </c>
      <c r="D476" s="219" t="s">
        <v>640</v>
      </c>
      <c r="E476" s="75">
        <v>43923</v>
      </c>
      <c r="F476" s="80">
        <f>E476+4</f>
        <v>43927</v>
      </c>
      <c r="G476" s="75">
        <f>F476+5</f>
        <v>43932</v>
      </c>
    </row>
    <row r="477" spans="1:7" s="8" customFormat="1" ht="15.75" customHeight="1">
      <c r="A477" s="19"/>
      <c r="B477" s="82" t="s">
        <v>638</v>
      </c>
      <c r="C477" s="81" t="s">
        <v>363</v>
      </c>
      <c r="D477" s="227"/>
      <c r="E477" s="76">
        <f t="shared" ref="E477:G480" si="52">E476+7</f>
        <v>43930</v>
      </c>
      <c r="F477" s="80">
        <f t="shared" si="52"/>
        <v>43934</v>
      </c>
      <c r="G477" s="75">
        <f t="shared" si="52"/>
        <v>43939</v>
      </c>
    </row>
    <row r="478" spans="1:7" s="8" customFormat="1" ht="15.75" customHeight="1">
      <c r="A478" s="19"/>
      <c r="B478" s="82" t="s">
        <v>302</v>
      </c>
      <c r="C478" s="81" t="s">
        <v>363</v>
      </c>
      <c r="D478" s="227"/>
      <c r="E478" s="76">
        <f t="shared" si="52"/>
        <v>43937</v>
      </c>
      <c r="F478" s="80">
        <f t="shared" si="52"/>
        <v>43941</v>
      </c>
      <c r="G478" s="75">
        <f t="shared" si="52"/>
        <v>43946</v>
      </c>
    </row>
    <row r="479" spans="1:7" s="8" customFormat="1" ht="15.75" customHeight="1">
      <c r="A479" s="19"/>
      <c r="B479" s="82" t="s">
        <v>639</v>
      </c>
      <c r="C479" s="81" t="s">
        <v>365</v>
      </c>
      <c r="D479" s="227"/>
      <c r="E479" s="76">
        <f t="shared" si="52"/>
        <v>43944</v>
      </c>
      <c r="F479" s="80">
        <f t="shared" si="52"/>
        <v>43948</v>
      </c>
      <c r="G479" s="75">
        <f t="shared" si="52"/>
        <v>43953</v>
      </c>
    </row>
    <row r="480" spans="1:7" s="8" customFormat="1" ht="15.75" customHeight="1">
      <c r="A480" s="19"/>
      <c r="B480" s="82" t="s">
        <v>214</v>
      </c>
      <c r="C480" s="81" t="s">
        <v>364</v>
      </c>
      <c r="D480" s="228"/>
      <c r="E480" s="76">
        <f t="shared" si="52"/>
        <v>43951</v>
      </c>
      <c r="F480" s="80">
        <f t="shared" si="52"/>
        <v>43955</v>
      </c>
      <c r="G480" s="75">
        <f t="shared" si="52"/>
        <v>43960</v>
      </c>
    </row>
    <row r="481" spans="1:7" s="8" customFormat="1" ht="15.75" customHeight="1">
      <c r="A481" s="19"/>
      <c r="B481" s="34"/>
      <c r="C481" s="5"/>
      <c r="D481" s="6"/>
      <c r="E481" s="6"/>
      <c r="F481" s="92"/>
      <c r="G481" s="92"/>
    </row>
    <row r="482" spans="1:7" s="8" customFormat="1" ht="15.75" customHeight="1">
      <c r="A482" s="19"/>
      <c r="B482" s="34"/>
      <c r="C482" s="5"/>
      <c r="D482" s="6"/>
      <c r="E482" s="6"/>
      <c r="F482" s="92"/>
      <c r="G482" s="92"/>
    </row>
    <row r="483" spans="1:7" s="8" customFormat="1" ht="15.75" customHeight="1">
      <c r="A483" s="19"/>
      <c r="B483" s="222" t="s">
        <v>31</v>
      </c>
      <c r="C483" s="222" t="s">
        <v>32</v>
      </c>
      <c r="D483" s="222" t="s">
        <v>33</v>
      </c>
      <c r="E483" s="74" t="s">
        <v>661</v>
      </c>
      <c r="F483" s="74" t="s">
        <v>34</v>
      </c>
      <c r="G483" s="94" t="s">
        <v>835</v>
      </c>
    </row>
    <row r="484" spans="1:7" s="8" customFormat="1" ht="15.75" customHeight="1">
      <c r="A484" s="19"/>
      <c r="B484" s="223"/>
      <c r="C484" s="223"/>
      <c r="D484" s="223"/>
      <c r="E484" s="95" t="s">
        <v>24</v>
      </c>
      <c r="F484" s="77" t="s">
        <v>35</v>
      </c>
      <c r="G484" s="74" t="s">
        <v>36</v>
      </c>
    </row>
    <row r="485" spans="1:7" s="8" customFormat="1" ht="15.75" customHeight="1">
      <c r="A485" s="19"/>
      <c r="B485" s="81" t="s">
        <v>641</v>
      </c>
      <c r="C485" s="81" t="s">
        <v>363</v>
      </c>
      <c r="D485" s="219" t="s">
        <v>646</v>
      </c>
      <c r="E485" s="75">
        <v>43919</v>
      </c>
      <c r="F485" s="75">
        <f>E485+4</f>
        <v>43923</v>
      </c>
      <c r="G485" s="75">
        <f>F485+9</f>
        <v>43932</v>
      </c>
    </row>
    <row r="486" spans="1:7" s="8" customFormat="1" ht="15.75" customHeight="1">
      <c r="A486" s="19"/>
      <c r="B486" s="81" t="s">
        <v>642</v>
      </c>
      <c r="C486" s="81" t="s">
        <v>363</v>
      </c>
      <c r="D486" s="227"/>
      <c r="E486" s="75">
        <f>E485+7</f>
        <v>43926</v>
      </c>
      <c r="F486" s="75">
        <f t="shared" ref="E486:G489" si="53">F485+7</f>
        <v>43930</v>
      </c>
      <c r="G486" s="75">
        <f t="shared" si="53"/>
        <v>43939</v>
      </c>
    </row>
    <row r="487" spans="1:7" s="8" customFormat="1" ht="15.75" customHeight="1">
      <c r="A487" s="19"/>
      <c r="B487" s="81" t="s">
        <v>643</v>
      </c>
      <c r="C487" s="81" t="s">
        <v>363</v>
      </c>
      <c r="D487" s="227"/>
      <c r="E487" s="75">
        <f t="shared" si="53"/>
        <v>43933</v>
      </c>
      <c r="F487" s="75">
        <f t="shared" si="53"/>
        <v>43937</v>
      </c>
      <c r="G487" s="75">
        <f t="shared" si="53"/>
        <v>43946</v>
      </c>
    </row>
    <row r="488" spans="1:7" s="8" customFormat="1" ht="15.75" customHeight="1">
      <c r="A488" s="19"/>
      <c r="B488" s="81" t="s">
        <v>644</v>
      </c>
      <c r="C488" s="81" t="s">
        <v>363</v>
      </c>
      <c r="D488" s="227"/>
      <c r="E488" s="75">
        <f t="shared" si="53"/>
        <v>43940</v>
      </c>
      <c r="F488" s="75">
        <f t="shared" si="53"/>
        <v>43944</v>
      </c>
      <c r="G488" s="75">
        <f t="shared" si="53"/>
        <v>43953</v>
      </c>
    </row>
    <row r="489" spans="1:7" s="8" customFormat="1" ht="15.75" customHeight="1">
      <c r="A489" s="19"/>
      <c r="B489" s="81" t="s">
        <v>645</v>
      </c>
      <c r="C489" s="81" t="s">
        <v>363</v>
      </c>
      <c r="D489" s="228"/>
      <c r="E489" s="75">
        <f t="shared" si="53"/>
        <v>43947</v>
      </c>
      <c r="F489" s="75">
        <f t="shared" si="53"/>
        <v>43951</v>
      </c>
      <c r="G489" s="75">
        <f t="shared" si="53"/>
        <v>43960</v>
      </c>
    </row>
    <row r="490" spans="1:7" s="8" customFormat="1" ht="15.75" customHeight="1">
      <c r="A490" s="19"/>
      <c r="B490" s="34"/>
      <c r="C490" s="5"/>
      <c r="D490" s="6"/>
      <c r="E490" s="6"/>
      <c r="F490" s="92"/>
      <c r="G490" s="92"/>
    </row>
    <row r="491" spans="1:7" s="8" customFormat="1" ht="15.75" customHeight="1">
      <c r="A491" s="242"/>
      <c r="B491" s="242"/>
      <c r="C491" s="5"/>
      <c r="D491" s="6"/>
      <c r="E491" s="6"/>
      <c r="F491" s="92"/>
      <c r="G491" s="92"/>
    </row>
    <row r="492" spans="1:7" s="8" customFormat="1" ht="15.75" customHeight="1">
      <c r="A492" s="19" t="s">
        <v>836</v>
      </c>
      <c r="B492" s="222" t="s">
        <v>31</v>
      </c>
      <c r="C492" s="222" t="s">
        <v>32</v>
      </c>
      <c r="D492" s="222" t="s">
        <v>660</v>
      </c>
      <c r="E492" s="74" t="s">
        <v>661</v>
      </c>
      <c r="F492" s="74" t="s">
        <v>34</v>
      </c>
      <c r="G492" s="94" t="s">
        <v>93</v>
      </c>
    </row>
    <row r="493" spans="1:7" s="8" customFormat="1" ht="15.75" customHeight="1">
      <c r="A493" s="19"/>
      <c r="B493" s="223"/>
      <c r="C493" s="223"/>
      <c r="D493" s="223"/>
      <c r="E493" s="95" t="s">
        <v>24</v>
      </c>
      <c r="F493" s="77" t="s">
        <v>35</v>
      </c>
      <c r="G493" s="74" t="s">
        <v>36</v>
      </c>
    </row>
    <row r="494" spans="1:7" s="8" customFormat="1" ht="15.75" customHeight="1">
      <c r="A494" s="19"/>
      <c r="B494" s="81" t="s">
        <v>362</v>
      </c>
      <c r="C494" s="83" t="s">
        <v>540</v>
      </c>
      <c r="D494" s="232" t="s">
        <v>648</v>
      </c>
      <c r="E494" s="80">
        <v>43918</v>
      </c>
      <c r="F494" s="80">
        <f>E494+4</f>
        <v>43922</v>
      </c>
      <c r="G494" s="75">
        <f>F494+3</f>
        <v>43925</v>
      </c>
    </row>
    <row r="495" spans="1:7" s="8" customFormat="1" ht="15.75" customHeight="1">
      <c r="A495" s="19"/>
      <c r="B495" s="81" t="s">
        <v>282</v>
      </c>
      <c r="C495" s="83" t="s">
        <v>539</v>
      </c>
      <c r="D495" s="233"/>
      <c r="E495" s="80">
        <f t="shared" ref="E495:G498" si="54">E494+7</f>
        <v>43925</v>
      </c>
      <c r="F495" s="80">
        <f t="shared" si="54"/>
        <v>43929</v>
      </c>
      <c r="G495" s="75">
        <f t="shared" si="54"/>
        <v>43932</v>
      </c>
    </row>
    <row r="496" spans="1:7" s="8" customFormat="1" ht="15.75" customHeight="1">
      <c r="A496" s="19"/>
      <c r="B496" s="81" t="s">
        <v>362</v>
      </c>
      <c r="C496" s="83" t="s">
        <v>542</v>
      </c>
      <c r="D496" s="233"/>
      <c r="E496" s="80">
        <f t="shared" si="54"/>
        <v>43932</v>
      </c>
      <c r="F496" s="80">
        <f t="shared" si="54"/>
        <v>43936</v>
      </c>
      <c r="G496" s="75">
        <f t="shared" si="54"/>
        <v>43939</v>
      </c>
    </row>
    <row r="497" spans="1:7" s="8" customFormat="1" ht="15.75" customHeight="1">
      <c r="A497" s="19"/>
      <c r="B497" s="81" t="s">
        <v>282</v>
      </c>
      <c r="C497" s="83" t="s">
        <v>541</v>
      </c>
      <c r="D497" s="233"/>
      <c r="E497" s="80">
        <f t="shared" si="54"/>
        <v>43939</v>
      </c>
      <c r="F497" s="80">
        <f t="shared" si="54"/>
        <v>43943</v>
      </c>
      <c r="G497" s="75">
        <f t="shared" si="54"/>
        <v>43946</v>
      </c>
    </row>
    <row r="498" spans="1:7" s="8" customFormat="1" ht="15.75" customHeight="1">
      <c r="A498" s="19"/>
      <c r="B498" s="81" t="s">
        <v>362</v>
      </c>
      <c r="C498" s="83" t="s">
        <v>647</v>
      </c>
      <c r="D498" s="234"/>
      <c r="E498" s="80">
        <f t="shared" si="54"/>
        <v>43946</v>
      </c>
      <c r="F498" s="80">
        <f t="shared" si="54"/>
        <v>43950</v>
      </c>
      <c r="G498" s="75">
        <f t="shared" si="54"/>
        <v>43953</v>
      </c>
    </row>
    <row r="499" spans="1:7" s="8" customFormat="1" ht="15.75" customHeight="1">
      <c r="A499" s="19"/>
      <c r="B499" s="5"/>
      <c r="C499" s="5"/>
      <c r="D499" s="6"/>
      <c r="E499" s="6"/>
      <c r="F499" s="92"/>
      <c r="G499" s="92"/>
    </row>
    <row r="500" spans="1:7" s="8" customFormat="1" ht="15.75" customHeight="1">
      <c r="A500" s="19"/>
      <c r="B500" s="5"/>
      <c r="C500" s="5"/>
      <c r="D500" s="6"/>
      <c r="E500" s="6"/>
      <c r="F500" s="92"/>
      <c r="G500" s="92"/>
    </row>
    <row r="501" spans="1:7" s="8" customFormat="1" ht="15.75" customHeight="1">
      <c r="A501" s="242"/>
      <c r="B501" s="242"/>
      <c r="C501" s="5"/>
      <c r="D501" s="6"/>
      <c r="E501" s="6"/>
      <c r="F501" s="92"/>
      <c r="G501" s="92"/>
    </row>
    <row r="502" spans="1:7" s="8" customFormat="1" ht="15.75" customHeight="1">
      <c r="A502" s="19" t="s">
        <v>837</v>
      </c>
      <c r="B502" s="243" t="s">
        <v>679</v>
      </c>
      <c r="C502" s="134" t="s">
        <v>32</v>
      </c>
      <c r="D502" s="134" t="s">
        <v>33</v>
      </c>
      <c r="E502" s="137" t="s">
        <v>661</v>
      </c>
      <c r="F502" s="137" t="s">
        <v>34</v>
      </c>
      <c r="G502" s="134" t="s">
        <v>94</v>
      </c>
    </row>
    <row r="503" spans="1:7" s="8" customFormat="1" ht="15.75" customHeight="1">
      <c r="A503" s="19"/>
      <c r="B503" s="244"/>
      <c r="C503" s="138"/>
      <c r="D503" s="138"/>
      <c r="E503" s="138" t="s">
        <v>24</v>
      </c>
      <c r="F503" s="139" t="s">
        <v>35</v>
      </c>
      <c r="G503" s="137" t="s">
        <v>36</v>
      </c>
    </row>
    <row r="504" spans="1:7" s="8" customFormat="1" ht="15.75" customHeight="1">
      <c r="A504" s="19"/>
      <c r="B504" s="115" t="s">
        <v>356</v>
      </c>
      <c r="C504" s="153" t="s">
        <v>205</v>
      </c>
      <c r="D504" s="232" t="s">
        <v>838</v>
      </c>
      <c r="E504" s="140">
        <v>43924</v>
      </c>
      <c r="F504" s="140">
        <f>E504+4</f>
        <v>43928</v>
      </c>
      <c r="G504" s="141">
        <f>F504+7</f>
        <v>43935</v>
      </c>
    </row>
    <row r="505" spans="1:7" s="8" customFormat="1" ht="15.75" customHeight="1">
      <c r="A505" s="19" t="s">
        <v>839</v>
      </c>
      <c r="B505" s="115" t="s">
        <v>254</v>
      </c>
      <c r="C505" s="153" t="s">
        <v>609</v>
      </c>
      <c r="D505" s="233"/>
      <c r="E505" s="140">
        <f t="shared" ref="E505:G508" si="55">E504+7</f>
        <v>43931</v>
      </c>
      <c r="F505" s="140">
        <f t="shared" si="55"/>
        <v>43935</v>
      </c>
      <c r="G505" s="141">
        <f t="shared" si="55"/>
        <v>43942</v>
      </c>
    </row>
    <row r="506" spans="1:7" s="8" customFormat="1" ht="15.75" customHeight="1">
      <c r="A506" s="19"/>
      <c r="B506" s="115" t="s">
        <v>354</v>
      </c>
      <c r="C506" s="153" t="s">
        <v>610</v>
      </c>
      <c r="D506" s="233"/>
      <c r="E506" s="140">
        <f t="shared" si="55"/>
        <v>43938</v>
      </c>
      <c r="F506" s="140">
        <f t="shared" si="55"/>
        <v>43942</v>
      </c>
      <c r="G506" s="141">
        <f t="shared" si="55"/>
        <v>43949</v>
      </c>
    </row>
    <row r="507" spans="1:7" s="8" customFormat="1" ht="15.75" customHeight="1">
      <c r="A507" s="19"/>
      <c r="B507" s="115" t="s">
        <v>355</v>
      </c>
      <c r="C507" s="153" t="s">
        <v>611</v>
      </c>
      <c r="D507" s="233"/>
      <c r="E507" s="140">
        <f t="shared" si="55"/>
        <v>43945</v>
      </c>
      <c r="F507" s="140">
        <f t="shared" si="55"/>
        <v>43949</v>
      </c>
      <c r="G507" s="141">
        <f t="shared" si="55"/>
        <v>43956</v>
      </c>
    </row>
    <row r="508" spans="1:7" s="8" customFormat="1" ht="15.75" customHeight="1">
      <c r="A508" s="19"/>
      <c r="B508" s="115" t="s">
        <v>356</v>
      </c>
      <c r="C508" s="153" t="s">
        <v>612</v>
      </c>
      <c r="D508" s="234"/>
      <c r="E508" s="140">
        <f t="shared" si="55"/>
        <v>43952</v>
      </c>
      <c r="F508" s="140">
        <f t="shared" si="55"/>
        <v>43956</v>
      </c>
      <c r="G508" s="141">
        <f t="shared" si="55"/>
        <v>43963</v>
      </c>
    </row>
    <row r="509" spans="1:7" s="8" customFormat="1" ht="15.75" customHeight="1">
      <c r="A509" s="19"/>
      <c r="B509" s="35"/>
      <c r="C509" s="36"/>
      <c r="D509" s="12"/>
      <c r="E509" s="30"/>
      <c r="F509" s="30"/>
      <c r="G509" s="30"/>
    </row>
    <row r="510" spans="1:7" s="8" customFormat="1" ht="15.75" customHeight="1">
      <c r="A510" s="19"/>
      <c r="B510" s="5"/>
      <c r="C510" s="5"/>
      <c r="D510" s="6"/>
      <c r="E510" s="6"/>
      <c r="F510" s="92"/>
      <c r="G510" s="92"/>
    </row>
    <row r="511" spans="1:7" s="8" customFormat="1" ht="15.75" customHeight="1">
      <c r="A511" s="242"/>
      <c r="B511" s="242"/>
      <c r="C511" s="5"/>
      <c r="D511" s="6"/>
      <c r="E511" s="6"/>
      <c r="F511" s="92"/>
      <c r="G511" s="92"/>
    </row>
    <row r="512" spans="1:7" s="8" customFormat="1" ht="15.75" customHeight="1">
      <c r="A512" s="19" t="s">
        <v>840</v>
      </c>
      <c r="B512" s="243" t="s">
        <v>31</v>
      </c>
      <c r="C512" s="137" t="s">
        <v>32</v>
      </c>
      <c r="D512" s="137" t="s">
        <v>33</v>
      </c>
      <c r="E512" s="137" t="s">
        <v>374</v>
      </c>
      <c r="F512" s="137" t="s">
        <v>34</v>
      </c>
      <c r="G512" s="137" t="s">
        <v>95</v>
      </c>
    </row>
    <row r="513" spans="1:7" s="8" customFormat="1" ht="15.75" customHeight="1">
      <c r="A513" s="19"/>
      <c r="B513" s="244"/>
      <c r="C513" s="137"/>
      <c r="D513" s="137"/>
      <c r="E513" s="137" t="s">
        <v>24</v>
      </c>
      <c r="F513" s="137" t="s">
        <v>35</v>
      </c>
      <c r="G513" s="137" t="s">
        <v>36</v>
      </c>
    </row>
    <row r="514" spans="1:7" s="8" customFormat="1" ht="15.75" customHeight="1">
      <c r="A514" s="19"/>
      <c r="B514" s="120" t="s">
        <v>301</v>
      </c>
      <c r="C514" s="83" t="s">
        <v>473</v>
      </c>
      <c r="D514" s="245" t="s">
        <v>841</v>
      </c>
      <c r="E514" s="141">
        <v>43921</v>
      </c>
      <c r="F514" s="141">
        <f>E514+4</f>
        <v>43925</v>
      </c>
      <c r="G514" s="141">
        <f>F514+15</f>
        <v>43940</v>
      </c>
    </row>
    <row r="515" spans="1:7" s="8" customFormat="1" ht="15.75" customHeight="1">
      <c r="A515" s="19"/>
      <c r="B515" s="120" t="s">
        <v>299</v>
      </c>
      <c r="C515" s="83" t="s">
        <v>474</v>
      </c>
      <c r="D515" s="246"/>
      <c r="E515" s="141">
        <f t="shared" ref="E515:G519" si="56">E514+7</f>
        <v>43928</v>
      </c>
      <c r="F515" s="141">
        <f t="shared" si="56"/>
        <v>43932</v>
      </c>
      <c r="G515" s="141">
        <f t="shared" si="56"/>
        <v>43947</v>
      </c>
    </row>
    <row r="516" spans="1:7" s="8" customFormat="1" ht="15.75" customHeight="1">
      <c r="A516" s="19" t="s">
        <v>842</v>
      </c>
      <c r="B516" s="120" t="s">
        <v>300</v>
      </c>
      <c r="C516" s="83" t="s">
        <v>475</v>
      </c>
      <c r="D516" s="246"/>
      <c r="E516" s="141">
        <f t="shared" si="56"/>
        <v>43935</v>
      </c>
      <c r="F516" s="141">
        <f t="shared" si="56"/>
        <v>43939</v>
      </c>
      <c r="G516" s="141">
        <f t="shared" si="56"/>
        <v>43954</v>
      </c>
    </row>
    <row r="517" spans="1:7" s="8" customFormat="1" ht="15.75" customHeight="1">
      <c r="A517" s="19"/>
      <c r="B517" s="120" t="s">
        <v>11</v>
      </c>
      <c r="C517" s="83" t="s">
        <v>476</v>
      </c>
      <c r="D517" s="246"/>
      <c r="E517" s="141">
        <f t="shared" si="56"/>
        <v>43942</v>
      </c>
      <c r="F517" s="141">
        <f t="shared" si="56"/>
        <v>43946</v>
      </c>
      <c r="G517" s="141">
        <f t="shared" si="56"/>
        <v>43961</v>
      </c>
    </row>
    <row r="518" spans="1:7" s="8" customFormat="1" ht="15.75" customHeight="1">
      <c r="A518" s="19"/>
      <c r="B518" s="120" t="s">
        <v>301</v>
      </c>
      <c r="C518" s="83" t="s">
        <v>477</v>
      </c>
      <c r="D518" s="246"/>
      <c r="E518" s="141">
        <f t="shared" si="56"/>
        <v>43949</v>
      </c>
      <c r="F518" s="141">
        <f t="shared" si="56"/>
        <v>43953</v>
      </c>
      <c r="G518" s="141">
        <f t="shared" si="56"/>
        <v>43968</v>
      </c>
    </row>
    <row r="519" spans="1:7" s="8" customFormat="1" ht="15.75" customHeight="1">
      <c r="A519" s="19"/>
      <c r="B519" s="120"/>
      <c r="C519" s="83"/>
      <c r="D519" s="247"/>
      <c r="E519" s="141">
        <f t="shared" si="56"/>
        <v>43956</v>
      </c>
      <c r="F519" s="141">
        <f t="shared" si="56"/>
        <v>43960</v>
      </c>
      <c r="G519" s="141">
        <f t="shared" si="56"/>
        <v>43975</v>
      </c>
    </row>
    <row r="520" spans="1:7" s="8" customFormat="1" ht="15.75" customHeight="1">
      <c r="A520" s="19"/>
      <c r="B520" s="21"/>
      <c r="C520" s="36"/>
      <c r="D520" s="37"/>
      <c r="E520" s="30"/>
      <c r="F520" s="30"/>
      <c r="G520" s="30"/>
    </row>
    <row r="521" spans="1:7" s="8" customFormat="1" ht="15.75" customHeight="1">
      <c r="A521" s="242"/>
      <c r="B521" s="242"/>
      <c r="C521" s="5"/>
      <c r="D521" s="6"/>
      <c r="E521" s="6"/>
      <c r="F521" s="92"/>
      <c r="G521" s="92"/>
    </row>
    <row r="522" spans="1:7" s="8" customFormat="1" ht="15.75" customHeight="1">
      <c r="A522" s="19" t="s">
        <v>843</v>
      </c>
      <c r="B522" s="222" t="s">
        <v>679</v>
      </c>
      <c r="C522" s="94" t="s">
        <v>32</v>
      </c>
      <c r="D522" s="94" t="s">
        <v>33</v>
      </c>
      <c r="E522" s="74" t="s">
        <v>661</v>
      </c>
      <c r="F522" s="74" t="s">
        <v>34</v>
      </c>
      <c r="G522" s="74" t="s">
        <v>96</v>
      </c>
    </row>
    <row r="523" spans="1:7" s="8" customFormat="1" ht="15.75" customHeight="1">
      <c r="A523" s="19"/>
      <c r="B523" s="223"/>
      <c r="C523" s="95"/>
      <c r="D523" s="95"/>
      <c r="E523" s="95" t="s">
        <v>24</v>
      </c>
      <c r="F523" s="74" t="s">
        <v>35</v>
      </c>
      <c r="G523" s="74" t="s">
        <v>36</v>
      </c>
    </row>
    <row r="524" spans="1:7" s="8" customFormat="1" ht="15.75" customHeight="1">
      <c r="A524" s="19"/>
      <c r="B524" s="81" t="s">
        <v>641</v>
      </c>
      <c r="C524" s="81" t="s">
        <v>363</v>
      </c>
      <c r="D524" s="219" t="s">
        <v>97</v>
      </c>
      <c r="E524" s="75">
        <v>43919</v>
      </c>
      <c r="F524" s="75">
        <f>E524+4</f>
        <v>43923</v>
      </c>
      <c r="G524" s="75">
        <f>F524+12</f>
        <v>43935</v>
      </c>
    </row>
    <row r="525" spans="1:7" s="8" customFormat="1" ht="15.75" customHeight="1">
      <c r="A525" s="19"/>
      <c r="B525" s="81" t="s">
        <v>642</v>
      </c>
      <c r="C525" s="81" t="s">
        <v>363</v>
      </c>
      <c r="D525" s="227"/>
      <c r="E525" s="76">
        <f t="shared" ref="E525:G528" si="57">E524+7</f>
        <v>43926</v>
      </c>
      <c r="F525" s="75">
        <f t="shared" si="57"/>
        <v>43930</v>
      </c>
      <c r="G525" s="75">
        <f t="shared" si="57"/>
        <v>43942</v>
      </c>
    </row>
    <row r="526" spans="1:7" s="8" customFormat="1" ht="15.75" customHeight="1">
      <c r="A526" s="19"/>
      <c r="B526" s="81" t="s">
        <v>643</v>
      </c>
      <c r="C526" s="81" t="s">
        <v>363</v>
      </c>
      <c r="D526" s="227"/>
      <c r="E526" s="76">
        <f t="shared" si="57"/>
        <v>43933</v>
      </c>
      <c r="F526" s="75">
        <f t="shared" si="57"/>
        <v>43937</v>
      </c>
      <c r="G526" s="75">
        <f t="shared" si="57"/>
        <v>43949</v>
      </c>
    </row>
    <row r="527" spans="1:7" s="8" customFormat="1" ht="15.75" customHeight="1">
      <c r="A527" s="19"/>
      <c r="B527" s="81" t="s">
        <v>644</v>
      </c>
      <c r="C527" s="81" t="s">
        <v>363</v>
      </c>
      <c r="D527" s="227"/>
      <c r="E527" s="76">
        <f t="shared" si="57"/>
        <v>43940</v>
      </c>
      <c r="F527" s="75">
        <f t="shared" si="57"/>
        <v>43944</v>
      </c>
      <c r="G527" s="75">
        <f t="shared" si="57"/>
        <v>43956</v>
      </c>
    </row>
    <row r="528" spans="1:7" s="8" customFormat="1" ht="15.75" customHeight="1">
      <c r="A528" s="19"/>
      <c r="B528" s="81" t="s">
        <v>645</v>
      </c>
      <c r="C528" s="81" t="s">
        <v>363</v>
      </c>
      <c r="D528" s="228"/>
      <c r="E528" s="76">
        <f t="shared" si="57"/>
        <v>43947</v>
      </c>
      <c r="F528" s="75">
        <f t="shared" si="57"/>
        <v>43951</v>
      </c>
      <c r="G528" s="75">
        <f t="shared" si="57"/>
        <v>43963</v>
      </c>
    </row>
    <row r="529" spans="1:7" s="8" customFormat="1" ht="15.75" customHeight="1">
      <c r="A529" s="19"/>
      <c r="B529" s="5"/>
      <c r="C529" s="5"/>
      <c r="D529" s="6"/>
      <c r="E529" s="6"/>
      <c r="F529" s="92"/>
      <c r="G529" s="92"/>
    </row>
    <row r="530" spans="1:7" s="8" customFormat="1" ht="15.75" customHeight="1">
      <c r="A530" s="19"/>
      <c r="B530" s="222" t="s">
        <v>679</v>
      </c>
      <c r="C530" s="94" t="s">
        <v>32</v>
      </c>
      <c r="D530" s="94" t="s">
        <v>33</v>
      </c>
      <c r="E530" s="74" t="s">
        <v>661</v>
      </c>
      <c r="F530" s="74" t="s">
        <v>34</v>
      </c>
      <c r="G530" s="94" t="s">
        <v>844</v>
      </c>
    </row>
    <row r="531" spans="1:7" s="8" customFormat="1" ht="15.75" customHeight="1">
      <c r="A531" s="19"/>
      <c r="B531" s="223"/>
      <c r="C531" s="95"/>
      <c r="D531" s="95"/>
      <c r="E531" s="95" t="s">
        <v>24</v>
      </c>
      <c r="F531" s="77" t="s">
        <v>35</v>
      </c>
      <c r="G531" s="74" t="s">
        <v>36</v>
      </c>
    </row>
    <row r="532" spans="1:7" s="8" customFormat="1" ht="15.75" customHeight="1">
      <c r="A532" s="19"/>
      <c r="B532" s="81" t="s">
        <v>308</v>
      </c>
      <c r="C532" s="81" t="s">
        <v>845</v>
      </c>
      <c r="D532" s="219" t="s">
        <v>846</v>
      </c>
      <c r="E532" s="75">
        <v>43919</v>
      </c>
      <c r="F532" s="75">
        <f>E532+4</f>
        <v>43923</v>
      </c>
      <c r="G532" s="75">
        <f>F532+9</f>
        <v>43932</v>
      </c>
    </row>
    <row r="533" spans="1:7" s="8" customFormat="1" ht="15.75" customHeight="1">
      <c r="A533" s="19"/>
      <c r="B533" s="81" t="s">
        <v>536</v>
      </c>
      <c r="C533" s="81" t="s">
        <v>847</v>
      </c>
      <c r="D533" s="220"/>
      <c r="E533" s="76">
        <f t="shared" ref="E533:G536" si="58">E532+7</f>
        <v>43926</v>
      </c>
      <c r="F533" s="75">
        <f t="shared" si="58"/>
        <v>43930</v>
      </c>
      <c r="G533" s="75">
        <f t="shared" si="58"/>
        <v>43939</v>
      </c>
    </row>
    <row r="534" spans="1:7" s="8" customFormat="1" ht="15.75" customHeight="1">
      <c r="A534" s="19"/>
      <c r="B534" s="81" t="s">
        <v>537</v>
      </c>
      <c r="C534" s="81" t="s">
        <v>848</v>
      </c>
      <c r="D534" s="220"/>
      <c r="E534" s="76">
        <f t="shared" si="58"/>
        <v>43933</v>
      </c>
      <c r="F534" s="75">
        <f t="shared" si="58"/>
        <v>43937</v>
      </c>
      <c r="G534" s="75">
        <f t="shared" si="58"/>
        <v>43946</v>
      </c>
    </row>
    <row r="535" spans="1:7" s="8" customFormat="1" ht="15.75" customHeight="1">
      <c r="A535" s="19"/>
      <c r="B535" s="81" t="s">
        <v>308</v>
      </c>
      <c r="C535" s="81" t="s">
        <v>849</v>
      </c>
      <c r="D535" s="220"/>
      <c r="E535" s="76">
        <f t="shared" si="58"/>
        <v>43940</v>
      </c>
      <c r="F535" s="75">
        <f t="shared" si="58"/>
        <v>43944</v>
      </c>
      <c r="G535" s="75">
        <f t="shared" si="58"/>
        <v>43953</v>
      </c>
    </row>
    <row r="536" spans="1:7" s="8" customFormat="1" ht="15.75" customHeight="1">
      <c r="A536" s="19"/>
      <c r="B536" s="81" t="s">
        <v>536</v>
      </c>
      <c r="C536" s="81" t="s">
        <v>850</v>
      </c>
      <c r="D536" s="221"/>
      <c r="E536" s="76">
        <f t="shared" si="58"/>
        <v>43947</v>
      </c>
      <c r="F536" s="75">
        <f t="shared" si="58"/>
        <v>43951</v>
      </c>
      <c r="G536" s="75">
        <f t="shared" si="58"/>
        <v>43960</v>
      </c>
    </row>
    <row r="537" spans="1:7" s="8" customFormat="1" ht="15.75" customHeight="1">
      <c r="A537" s="19"/>
      <c r="B537" s="5"/>
      <c r="C537" s="5"/>
      <c r="D537" s="6"/>
      <c r="E537" s="6"/>
      <c r="F537" s="92"/>
      <c r="G537" s="92"/>
    </row>
    <row r="538" spans="1:7" s="8" customFormat="1" ht="15.75" customHeight="1">
      <c r="A538" s="242"/>
      <c r="B538" s="242"/>
      <c r="C538" s="5"/>
      <c r="D538" s="6"/>
      <c r="E538" s="6"/>
      <c r="F538" s="92"/>
      <c r="G538" s="92"/>
    </row>
    <row r="539" spans="1:7" s="8" customFormat="1" ht="15.75" customHeight="1">
      <c r="A539" s="19" t="s">
        <v>851</v>
      </c>
      <c r="B539" s="94" t="s">
        <v>31</v>
      </c>
      <c r="C539" s="94" t="s">
        <v>32</v>
      </c>
      <c r="D539" s="94" t="s">
        <v>33</v>
      </c>
      <c r="E539" s="74" t="s">
        <v>374</v>
      </c>
      <c r="F539" s="74" t="s">
        <v>34</v>
      </c>
      <c r="G539" s="94" t="s">
        <v>852</v>
      </c>
    </row>
    <row r="540" spans="1:7" s="8" customFormat="1" ht="15.75" customHeight="1">
      <c r="A540" s="19"/>
      <c r="B540" s="95"/>
      <c r="C540" s="95"/>
      <c r="D540" s="95"/>
      <c r="E540" s="95" t="s">
        <v>24</v>
      </c>
      <c r="F540" s="77" t="s">
        <v>35</v>
      </c>
      <c r="G540" s="74" t="s">
        <v>36</v>
      </c>
    </row>
    <row r="541" spans="1:7" s="8" customFormat="1" ht="15.75" customHeight="1">
      <c r="A541" s="19"/>
      <c r="B541" s="130" t="s">
        <v>533</v>
      </c>
      <c r="C541" s="130" t="s">
        <v>853</v>
      </c>
      <c r="D541" s="248" t="s">
        <v>854</v>
      </c>
      <c r="E541" s="80">
        <v>43924</v>
      </c>
      <c r="F541" s="80">
        <f>E541+4</f>
        <v>43928</v>
      </c>
      <c r="G541" s="75">
        <f>F541+5</f>
        <v>43933</v>
      </c>
    </row>
    <row r="542" spans="1:7" s="8" customFormat="1" ht="15.75" customHeight="1">
      <c r="A542" s="19"/>
      <c r="B542" s="130" t="s">
        <v>534</v>
      </c>
      <c r="C542" s="130" t="s">
        <v>855</v>
      </c>
      <c r="D542" s="217"/>
      <c r="E542" s="80">
        <f t="shared" ref="E542:G545" si="59">E541+7</f>
        <v>43931</v>
      </c>
      <c r="F542" s="80">
        <f t="shared" si="59"/>
        <v>43935</v>
      </c>
      <c r="G542" s="75">
        <f t="shared" si="59"/>
        <v>43940</v>
      </c>
    </row>
    <row r="543" spans="1:7" s="8" customFormat="1" ht="15.75" customHeight="1">
      <c r="A543" s="19"/>
      <c r="B543" s="130" t="s">
        <v>535</v>
      </c>
      <c r="C543" s="130" t="s">
        <v>856</v>
      </c>
      <c r="D543" s="217"/>
      <c r="E543" s="80">
        <f t="shared" si="59"/>
        <v>43938</v>
      </c>
      <c r="F543" s="80">
        <f t="shared" si="59"/>
        <v>43942</v>
      </c>
      <c r="G543" s="75">
        <f t="shared" si="59"/>
        <v>43947</v>
      </c>
    </row>
    <row r="544" spans="1:7" s="8" customFormat="1" ht="15.75" customHeight="1">
      <c r="A544" s="19"/>
      <c r="B544" s="130" t="s">
        <v>533</v>
      </c>
      <c r="C544" s="130" t="s">
        <v>857</v>
      </c>
      <c r="D544" s="217"/>
      <c r="E544" s="80">
        <f t="shared" si="59"/>
        <v>43945</v>
      </c>
      <c r="F544" s="80">
        <f t="shared" si="59"/>
        <v>43949</v>
      </c>
      <c r="G544" s="75">
        <f t="shared" si="59"/>
        <v>43954</v>
      </c>
    </row>
    <row r="545" spans="1:7" s="8" customFormat="1" ht="15.75" customHeight="1">
      <c r="A545" s="19"/>
      <c r="B545" s="81"/>
      <c r="C545" s="81"/>
      <c r="D545" s="218"/>
      <c r="E545" s="80">
        <f t="shared" si="59"/>
        <v>43952</v>
      </c>
      <c r="F545" s="80">
        <f t="shared" si="59"/>
        <v>43956</v>
      </c>
      <c r="G545" s="75">
        <f t="shared" si="59"/>
        <v>43961</v>
      </c>
    </row>
    <row r="546" spans="1:7" s="8" customFormat="1" ht="15.75" customHeight="1">
      <c r="A546" s="19"/>
      <c r="B546" s="38"/>
      <c r="C546" s="15"/>
      <c r="D546" s="12"/>
      <c r="E546" s="14"/>
      <c r="F546" s="14"/>
      <c r="G546" s="14"/>
    </row>
    <row r="547" spans="1:7" s="8" customFormat="1" ht="15.75" customHeight="1">
      <c r="A547" s="19"/>
      <c r="B547" s="5"/>
      <c r="C547" s="5"/>
      <c r="D547" s="6"/>
      <c r="E547" s="6"/>
      <c r="F547" s="92"/>
      <c r="G547" s="92"/>
    </row>
    <row r="548" spans="1:7" s="8" customFormat="1" ht="15.75" customHeight="1">
      <c r="A548" s="19"/>
      <c r="B548" s="249"/>
      <c r="C548" s="249"/>
      <c r="D548" s="249"/>
      <c r="E548" s="249"/>
      <c r="F548" s="249"/>
      <c r="G548" s="249"/>
    </row>
    <row r="549" spans="1:7" s="8" customFormat="1" ht="15.75" customHeight="1">
      <c r="A549" s="19"/>
      <c r="B549" s="222" t="s">
        <v>31</v>
      </c>
      <c r="C549" s="94" t="s">
        <v>32</v>
      </c>
      <c r="D549" s="94" t="s">
        <v>33</v>
      </c>
      <c r="E549" s="74" t="s">
        <v>661</v>
      </c>
      <c r="F549" s="74" t="s">
        <v>34</v>
      </c>
      <c r="G549" s="74" t="s">
        <v>98</v>
      </c>
    </row>
    <row r="550" spans="1:7" s="8" customFormat="1" ht="15.75" customHeight="1">
      <c r="A550" s="19"/>
      <c r="B550" s="223"/>
      <c r="C550" s="95"/>
      <c r="D550" s="95"/>
      <c r="E550" s="95" t="s">
        <v>817</v>
      </c>
      <c r="F550" s="77" t="s">
        <v>35</v>
      </c>
      <c r="G550" s="74" t="s">
        <v>36</v>
      </c>
    </row>
    <row r="551" spans="1:7" s="8" customFormat="1" ht="15.75" customHeight="1">
      <c r="A551" s="19"/>
      <c r="B551" s="81" t="s">
        <v>308</v>
      </c>
      <c r="C551" s="81" t="s">
        <v>845</v>
      </c>
      <c r="D551" s="219" t="s">
        <v>846</v>
      </c>
      <c r="E551" s="75">
        <v>43919</v>
      </c>
      <c r="F551" s="75">
        <f>E551+4</f>
        <v>43923</v>
      </c>
      <c r="G551" s="75">
        <f>F551+10</f>
        <v>43933</v>
      </c>
    </row>
    <row r="552" spans="1:7" s="8" customFormat="1" ht="15.75" customHeight="1">
      <c r="A552" s="19"/>
      <c r="B552" s="81" t="s">
        <v>536</v>
      </c>
      <c r="C552" s="81" t="s">
        <v>858</v>
      </c>
      <c r="D552" s="220"/>
      <c r="E552" s="76">
        <f t="shared" ref="E552:G555" si="60">E551+7</f>
        <v>43926</v>
      </c>
      <c r="F552" s="75">
        <f t="shared" si="60"/>
        <v>43930</v>
      </c>
      <c r="G552" s="75">
        <f t="shared" si="60"/>
        <v>43940</v>
      </c>
    </row>
    <row r="553" spans="1:7" s="8" customFormat="1" ht="15.75" customHeight="1">
      <c r="A553" s="19"/>
      <c r="B553" s="81" t="s">
        <v>537</v>
      </c>
      <c r="C553" s="81" t="s">
        <v>859</v>
      </c>
      <c r="D553" s="220"/>
      <c r="E553" s="76">
        <f t="shared" si="60"/>
        <v>43933</v>
      </c>
      <c r="F553" s="75">
        <f t="shared" si="60"/>
        <v>43937</v>
      </c>
      <c r="G553" s="75">
        <f t="shared" si="60"/>
        <v>43947</v>
      </c>
    </row>
    <row r="554" spans="1:7" s="8" customFormat="1" ht="15.75" customHeight="1">
      <c r="A554" s="19"/>
      <c r="B554" s="81" t="s">
        <v>308</v>
      </c>
      <c r="C554" s="81" t="s">
        <v>860</v>
      </c>
      <c r="D554" s="220"/>
      <c r="E554" s="76">
        <f t="shared" si="60"/>
        <v>43940</v>
      </c>
      <c r="F554" s="75">
        <f t="shared" si="60"/>
        <v>43944</v>
      </c>
      <c r="G554" s="75">
        <f t="shared" si="60"/>
        <v>43954</v>
      </c>
    </row>
    <row r="555" spans="1:7" s="8" customFormat="1" ht="15.75" customHeight="1">
      <c r="A555" s="19"/>
      <c r="B555" s="81" t="s">
        <v>536</v>
      </c>
      <c r="C555" s="81" t="s">
        <v>861</v>
      </c>
      <c r="D555" s="221"/>
      <c r="E555" s="76">
        <f t="shared" si="60"/>
        <v>43947</v>
      </c>
      <c r="F555" s="75">
        <f t="shared" si="60"/>
        <v>43951</v>
      </c>
      <c r="G555" s="75">
        <f t="shared" si="60"/>
        <v>43961</v>
      </c>
    </row>
    <row r="556" spans="1:7" s="8" customFormat="1" ht="15.75" customHeight="1">
      <c r="A556" s="19"/>
      <c r="B556" s="15"/>
      <c r="C556" s="15"/>
      <c r="D556" s="17"/>
      <c r="E556" s="17"/>
      <c r="F556" s="14"/>
      <c r="G556" s="14"/>
    </row>
    <row r="557" spans="1:7" s="8" customFormat="1" ht="15.75" customHeight="1">
      <c r="A557" s="242"/>
      <c r="B557" s="242"/>
      <c r="C557" s="5"/>
      <c r="D557" s="6"/>
      <c r="E557" s="6"/>
      <c r="F557" s="92"/>
      <c r="G557" s="92"/>
    </row>
    <row r="558" spans="1:7" s="8" customFormat="1" ht="15.75" customHeight="1">
      <c r="A558" s="19"/>
      <c r="B558" s="222" t="s">
        <v>31</v>
      </c>
      <c r="C558" s="94" t="s">
        <v>32</v>
      </c>
      <c r="D558" s="94" t="s">
        <v>33</v>
      </c>
      <c r="E558" s="74" t="s">
        <v>661</v>
      </c>
      <c r="F558" s="74" t="s">
        <v>34</v>
      </c>
      <c r="G558" s="94" t="s">
        <v>75</v>
      </c>
    </row>
    <row r="559" spans="1:7" s="8" customFormat="1" ht="15.75" customHeight="1">
      <c r="A559" s="19" t="s">
        <v>862</v>
      </c>
      <c r="B559" s="223"/>
      <c r="C559" s="95"/>
      <c r="D559" s="95"/>
      <c r="E559" s="95" t="s">
        <v>24</v>
      </c>
      <c r="F559" s="77" t="s">
        <v>35</v>
      </c>
      <c r="G559" s="74" t="s">
        <v>36</v>
      </c>
    </row>
    <row r="560" spans="1:7" s="8" customFormat="1" ht="15.75" customHeight="1">
      <c r="A560" s="19"/>
      <c r="B560" s="102" t="s">
        <v>549</v>
      </c>
      <c r="C560" s="103" t="s">
        <v>863</v>
      </c>
      <c r="D560" s="219" t="s">
        <v>864</v>
      </c>
      <c r="E560" s="104">
        <v>43918</v>
      </c>
      <c r="F560" s="104">
        <f>E560+5</f>
        <v>43923</v>
      </c>
      <c r="G560" s="75">
        <f>F560+7</f>
        <v>43930</v>
      </c>
    </row>
    <row r="561" spans="1:7" s="8" customFormat="1" ht="15.75" customHeight="1">
      <c r="A561" s="19"/>
      <c r="B561" s="102" t="s">
        <v>328</v>
      </c>
      <c r="C561" s="105" t="s">
        <v>865</v>
      </c>
      <c r="D561" s="227"/>
      <c r="E561" s="106">
        <f t="shared" ref="E561:G564" si="61">E560+7</f>
        <v>43925</v>
      </c>
      <c r="F561" s="104">
        <f t="shared" si="61"/>
        <v>43930</v>
      </c>
      <c r="G561" s="75">
        <f t="shared" si="61"/>
        <v>43937</v>
      </c>
    </row>
    <row r="562" spans="1:7" s="8" customFormat="1" ht="15.75" customHeight="1">
      <c r="A562" s="19"/>
      <c r="B562" s="102" t="s">
        <v>370</v>
      </c>
      <c r="C562" s="107" t="s">
        <v>865</v>
      </c>
      <c r="D562" s="227"/>
      <c r="E562" s="106">
        <f t="shared" si="61"/>
        <v>43932</v>
      </c>
      <c r="F562" s="104">
        <f t="shared" si="61"/>
        <v>43937</v>
      </c>
      <c r="G562" s="75">
        <f t="shared" si="61"/>
        <v>43944</v>
      </c>
    </row>
    <row r="563" spans="1:7" s="8" customFormat="1" ht="15.75" customHeight="1">
      <c r="A563" s="19"/>
      <c r="B563" s="102" t="s">
        <v>327</v>
      </c>
      <c r="C563" s="105" t="s">
        <v>866</v>
      </c>
      <c r="D563" s="227"/>
      <c r="E563" s="106">
        <f t="shared" si="61"/>
        <v>43939</v>
      </c>
      <c r="F563" s="104">
        <f t="shared" si="61"/>
        <v>43944</v>
      </c>
      <c r="G563" s="75">
        <f t="shared" si="61"/>
        <v>43951</v>
      </c>
    </row>
    <row r="564" spans="1:7" s="8" customFormat="1" ht="15.75" customHeight="1">
      <c r="A564" s="19"/>
      <c r="B564" s="102" t="s">
        <v>2</v>
      </c>
      <c r="C564" s="107" t="s">
        <v>867</v>
      </c>
      <c r="D564" s="228"/>
      <c r="E564" s="106">
        <f t="shared" si="61"/>
        <v>43946</v>
      </c>
      <c r="F564" s="104">
        <f t="shared" si="61"/>
        <v>43951</v>
      </c>
      <c r="G564" s="75">
        <f t="shared" si="61"/>
        <v>43958</v>
      </c>
    </row>
    <row r="565" spans="1:7" s="8" customFormat="1" ht="15.75" customHeight="1">
      <c r="A565" s="19"/>
      <c r="B565" s="15"/>
      <c r="C565" s="15"/>
      <c r="D565" s="12"/>
      <c r="E565" s="14"/>
      <c r="F565" s="14"/>
      <c r="G565" s="14"/>
    </row>
    <row r="566" spans="1:7" s="8" customFormat="1" ht="15.75" customHeight="1">
      <c r="A566" s="19"/>
      <c r="B566" s="222" t="s">
        <v>665</v>
      </c>
      <c r="C566" s="94" t="s">
        <v>71</v>
      </c>
      <c r="D566" s="94" t="s">
        <v>33</v>
      </c>
      <c r="E566" s="74" t="s">
        <v>374</v>
      </c>
      <c r="F566" s="74" t="s">
        <v>34</v>
      </c>
      <c r="G566" s="94" t="s">
        <v>75</v>
      </c>
    </row>
    <row r="567" spans="1:7" s="8" customFormat="1" ht="15.75" customHeight="1">
      <c r="A567" s="19"/>
      <c r="B567" s="223"/>
      <c r="C567" s="95"/>
      <c r="D567" s="95"/>
      <c r="E567" s="95" t="s">
        <v>24</v>
      </c>
      <c r="F567" s="77" t="s">
        <v>35</v>
      </c>
      <c r="G567" s="74" t="s">
        <v>36</v>
      </c>
    </row>
    <row r="568" spans="1:7" s="8" customFormat="1" ht="15.75" customHeight="1">
      <c r="A568" s="19"/>
      <c r="B568" s="105" t="s">
        <v>604</v>
      </c>
      <c r="C568" s="81" t="s">
        <v>608</v>
      </c>
      <c r="D568" s="232" t="s">
        <v>868</v>
      </c>
      <c r="E568" s="80">
        <v>43922</v>
      </c>
      <c r="F568" s="80">
        <f>E568+4</f>
        <v>43926</v>
      </c>
      <c r="G568" s="75">
        <f>F568+8</f>
        <v>43934</v>
      </c>
    </row>
    <row r="569" spans="1:7" s="8" customFormat="1" ht="15.75" customHeight="1">
      <c r="A569" s="19"/>
      <c r="B569" s="105" t="s">
        <v>605</v>
      </c>
      <c r="C569" s="81" t="s">
        <v>178</v>
      </c>
      <c r="D569" s="233"/>
      <c r="E569" s="80">
        <f t="shared" ref="E569:G572" si="62">E568+7</f>
        <v>43929</v>
      </c>
      <c r="F569" s="80">
        <f t="shared" si="62"/>
        <v>43933</v>
      </c>
      <c r="G569" s="75">
        <f t="shared" si="62"/>
        <v>43941</v>
      </c>
    </row>
    <row r="570" spans="1:7" s="8" customFormat="1" ht="15.75" customHeight="1">
      <c r="A570" s="19"/>
      <c r="B570" s="105" t="s">
        <v>606</v>
      </c>
      <c r="C570" s="81" t="s">
        <v>101</v>
      </c>
      <c r="D570" s="233"/>
      <c r="E570" s="80">
        <f t="shared" si="62"/>
        <v>43936</v>
      </c>
      <c r="F570" s="80">
        <f t="shared" si="62"/>
        <v>43940</v>
      </c>
      <c r="G570" s="75">
        <f t="shared" si="62"/>
        <v>43948</v>
      </c>
    </row>
    <row r="571" spans="1:7" s="8" customFormat="1" ht="15.75" customHeight="1">
      <c r="A571" s="19"/>
      <c r="B571" s="105" t="s">
        <v>607</v>
      </c>
      <c r="C571" s="81" t="s">
        <v>197</v>
      </c>
      <c r="D571" s="233"/>
      <c r="E571" s="80">
        <f t="shared" si="62"/>
        <v>43943</v>
      </c>
      <c r="F571" s="80">
        <f t="shared" si="62"/>
        <v>43947</v>
      </c>
      <c r="G571" s="75">
        <f t="shared" si="62"/>
        <v>43955</v>
      </c>
    </row>
    <row r="572" spans="1:7" s="8" customFormat="1" ht="15.75" customHeight="1">
      <c r="A572" s="19"/>
      <c r="B572" s="81"/>
      <c r="C572" s="81"/>
      <c r="D572" s="234"/>
      <c r="E572" s="80">
        <f t="shared" si="62"/>
        <v>43950</v>
      </c>
      <c r="F572" s="80">
        <f t="shared" si="62"/>
        <v>43954</v>
      </c>
      <c r="G572" s="75">
        <f t="shared" si="62"/>
        <v>43962</v>
      </c>
    </row>
    <row r="573" spans="1:7" s="8" customFormat="1" ht="15.75" customHeight="1">
      <c r="A573" s="19"/>
      <c r="B573" s="15"/>
      <c r="C573" s="15"/>
      <c r="D573" s="12"/>
      <c r="E573" s="14"/>
      <c r="F573" s="14"/>
      <c r="G573" s="14"/>
    </row>
    <row r="574" spans="1:7" s="8" customFormat="1" ht="15.75" customHeight="1">
      <c r="A574" s="39"/>
      <c r="B574" s="15"/>
      <c r="C574" s="15"/>
      <c r="D574" s="12"/>
      <c r="E574" s="14"/>
      <c r="F574" s="14"/>
      <c r="G574" s="14"/>
    </row>
    <row r="575" spans="1:7" s="8" customFormat="1" ht="15.75" customHeight="1">
      <c r="A575" s="19"/>
      <c r="B575" s="94" t="s">
        <v>31</v>
      </c>
      <c r="C575" s="94" t="s">
        <v>32</v>
      </c>
      <c r="D575" s="94" t="s">
        <v>33</v>
      </c>
      <c r="E575" s="74" t="s">
        <v>661</v>
      </c>
      <c r="F575" s="74" t="s">
        <v>34</v>
      </c>
      <c r="G575" s="94" t="s">
        <v>869</v>
      </c>
    </row>
    <row r="576" spans="1:7" s="8" customFormat="1" ht="15.75" customHeight="1">
      <c r="A576" s="19" t="s">
        <v>870</v>
      </c>
      <c r="B576" s="95"/>
      <c r="C576" s="95"/>
      <c r="D576" s="95"/>
      <c r="E576" s="95" t="s">
        <v>24</v>
      </c>
      <c r="F576" s="77" t="s">
        <v>35</v>
      </c>
      <c r="G576" s="74" t="s">
        <v>36</v>
      </c>
    </row>
    <row r="577" spans="1:7" s="8" customFormat="1" ht="15.75" customHeight="1">
      <c r="A577" s="19"/>
      <c r="B577" s="130" t="s">
        <v>306</v>
      </c>
      <c r="C577" s="130" t="s">
        <v>601</v>
      </c>
      <c r="D577" s="238" t="s">
        <v>871</v>
      </c>
      <c r="E577" s="80">
        <v>43922</v>
      </c>
      <c r="F577" s="80">
        <f>E577+4</f>
        <v>43926</v>
      </c>
      <c r="G577" s="75">
        <f>F577+6</f>
        <v>43932</v>
      </c>
    </row>
    <row r="578" spans="1:7" s="8" customFormat="1" ht="15.75" customHeight="1">
      <c r="A578" s="19"/>
      <c r="B578" s="130"/>
      <c r="C578" s="130"/>
      <c r="D578" s="239"/>
      <c r="E578" s="80">
        <f t="shared" ref="E578:G581" si="63">E577+7</f>
        <v>43929</v>
      </c>
      <c r="F578" s="80">
        <f t="shared" si="63"/>
        <v>43933</v>
      </c>
      <c r="G578" s="75">
        <f t="shared" si="63"/>
        <v>43939</v>
      </c>
    </row>
    <row r="579" spans="1:7" s="8" customFormat="1" ht="15.75" customHeight="1">
      <c r="A579" s="19"/>
      <c r="B579" s="130" t="s">
        <v>305</v>
      </c>
      <c r="C579" s="130" t="s">
        <v>602</v>
      </c>
      <c r="D579" s="239"/>
      <c r="E579" s="80">
        <f t="shared" si="63"/>
        <v>43936</v>
      </c>
      <c r="F579" s="80">
        <f t="shared" si="63"/>
        <v>43940</v>
      </c>
      <c r="G579" s="75">
        <f t="shared" si="63"/>
        <v>43946</v>
      </c>
    </row>
    <row r="580" spans="1:7" s="8" customFormat="1" ht="15.75" customHeight="1">
      <c r="A580" s="19"/>
      <c r="B580" s="130" t="s">
        <v>306</v>
      </c>
      <c r="C580" s="130" t="s">
        <v>603</v>
      </c>
      <c r="D580" s="239"/>
      <c r="E580" s="80">
        <f t="shared" si="63"/>
        <v>43943</v>
      </c>
      <c r="F580" s="80">
        <f t="shared" si="63"/>
        <v>43947</v>
      </c>
      <c r="G580" s="75">
        <f t="shared" si="63"/>
        <v>43953</v>
      </c>
    </row>
    <row r="581" spans="1:7" s="8" customFormat="1" ht="15.75" customHeight="1">
      <c r="A581" s="19"/>
      <c r="B581" s="81"/>
      <c r="C581" s="81"/>
      <c r="D581" s="240"/>
      <c r="E581" s="80">
        <f t="shared" si="63"/>
        <v>43950</v>
      </c>
      <c r="F581" s="80">
        <f t="shared" si="63"/>
        <v>43954</v>
      </c>
      <c r="G581" s="75">
        <f t="shared" si="63"/>
        <v>43960</v>
      </c>
    </row>
    <row r="582" spans="1:7" s="8" customFormat="1" ht="15.75" customHeight="1">
      <c r="A582" s="19"/>
      <c r="B582" s="15"/>
      <c r="C582" s="15"/>
      <c r="D582" s="12"/>
      <c r="E582" s="14"/>
      <c r="F582" s="14"/>
      <c r="G582" s="14"/>
    </row>
    <row r="583" spans="1:7" s="8" customFormat="1" ht="15.75" customHeight="1">
      <c r="A583" s="19" t="s">
        <v>872</v>
      </c>
      <c r="B583" s="94" t="s">
        <v>31</v>
      </c>
      <c r="C583" s="94" t="s">
        <v>32</v>
      </c>
      <c r="D583" s="94" t="s">
        <v>33</v>
      </c>
      <c r="E583" s="74" t="s">
        <v>661</v>
      </c>
      <c r="F583" s="74" t="s">
        <v>34</v>
      </c>
      <c r="G583" s="94" t="s">
        <v>873</v>
      </c>
    </row>
    <row r="584" spans="1:7" s="8" customFormat="1" ht="15.75" customHeight="1">
      <c r="A584" s="19"/>
      <c r="B584" s="95"/>
      <c r="C584" s="95"/>
      <c r="D584" s="95"/>
      <c r="E584" s="95" t="s">
        <v>24</v>
      </c>
      <c r="F584" s="77" t="s">
        <v>35</v>
      </c>
      <c r="G584" s="74" t="s">
        <v>36</v>
      </c>
    </row>
    <row r="585" spans="1:7" s="8" customFormat="1" ht="15.75" customHeight="1">
      <c r="A585" s="19"/>
      <c r="B585" s="130" t="s">
        <v>533</v>
      </c>
      <c r="C585" s="130" t="s">
        <v>853</v>
      </c>
      <c r="D585" s="238" t="s">
        <v>874</v>
      </c>
      <c r="E585" s="80">
        <v>43924</v>
      </c>
      <c r="F585" s="80">
        <f>E585+4</f>
        <v>43928</v>
      </c>
      <c r="G585" s="75">
        <f>F585+5</f>
        <v>43933</v>
      </c>
    </row>
    <row r="586" spans="1:7" s="8" customFormat="1" ht="15.75" customHeight="1">
      <c r="A586" s="19"/>
      <c r="B586" s="130" t="s">
        <v>534</v>
      </c>
      <c r="C586" s="130" t="s">
        <v>855</v>
      </c>
      <c r="D586" s="220"/>
      <c r="E586" s="80">
        <f t="shared" ref="E586:G589" si="64">E585+7</f>
        <v>43931</v>
      </c>
      <c r="F586" s="80">
        <f t="shared" si="64"/>
        <v>43935</v>
      </c>
      <c r="G586" s="75">
        <f t="shared" si="64"/>
        <v>43940</v>
      </c>
    </row>
    <row r="587" spans="1:7" s="8" customFormat="1" ht="15.75" customHeight="1">
      <c r="A587" s="19"/>
      <c r="B587" s="130" t="s">
        <v>535</v>
      </c>
      <c r="C587" s="130" t="s">
        <v>856</v>
      </c>
      <c r="D587" s="220"/>
      <c r="E587" s="80">
        <f t="shared" si="64"/>
        <v>43938</v>
      </c>
      <c r="F587" s="80">
        <f t="shared" si="64"/>
        <v>43942</v>
      </c>
      <c r="G587" s="75">
        <f t="shared" si="64"/>
        <v>43947</v>
      </c>
    </row>
    <row r="588" spans="1:7" s="8" customFormat="1" ht="15.75" customHeight="1">
      <c r="A588" s="19"/>
      <c r="B588" s="130" t="s">
        <v>533</v>
      </c>
      <c r="C588" s="130" t="s">
        <v>857</v>
      </c>
      <c r="D588" s="220"/>
      <c r="E588" s="80">
        <f t="shared" si="64"/>
        <v>43945</v>
      </c>
      <c r="F588" s="80">
        <f t="shared" si="64"/>
        <v>43949</v>
      </c>
      <c r="G588" s="75">
        <f t="shared" si="64"/>
        <v>43954</v>
      </c>
    </row>
    <row r="589" spans="1:7" s="8" customFormat="1" ht="15.75" customHeight="1">
      <c r="A589" s="19"/>
      <c r="B589" s="81"/>
      <c r="C589" s="81"/>
      <c r="D589" s="221"/>
      <c r="E589" s="80">
        <f t="shared" si="64"/>
        <v>43952</v>
      </c>
      <c r="F589" s="80">
        <f t="shared" si="64"/>
        <v>43956</v>
      </c>
      <c r="G589" s="75">
        <f t="shared" si="64"/>
        <v>43961</v>
      </c>
    </row>
    <row r="590" spans="1:7" s="8" customFormat="1" ht="15.75" customHeight="1">
      <c r="A590" s="19"/>
      <c r="B590" s="15"/>
      <c r="C590" s="15"/>
      <c r="D590" s="12"/>
      <c r="E590" s="14"/>
      <c r="F590" s="14"/>
      <c r="G590" s="14"/>
    </row>
    <row r="591" spans="1:7" s="8" customFormat="1" ht="15.75" customHeight="1">
      <c r="A591" s="19"/>
      <c r="B591" s="15"/>
      <c r="C591" s="15"/>
      <c r="D591" s="12"/>
      <c r="E591" s="14"/>
      <c r="F591" s="14"/>
      <c r="G591" s="14"/>
    </row>
    <row r="592" spans="1:7" s="8" customFormat="1" ht="15.75" customHeight="1">
      <c r="A592" s="100" t="s">
        <v>875</v>
      </c>
      <c r="B592" s="40"/>
      <c r="C592" s="40"/>
      <c r="D592" s="40"/>
      <c r="E592" s="40"/>
      <c r="F592" s="40"/>
      <c r="G592" s="40"/>
    </row>
    <row r="593" spans="1:7" s="8" customFormat="1" ht="15.75" customHeight="1">
      <c r="A593" s="241"/>
      <c r="B593" s="241"/>
      <c r="C593" s="22"/>
      <c r="D593" s="23"/>
      <c r="E593" s="23"/>
      <c r="F593" s="98"/>
      <c r="G593" s="98"/>
    </row>
    <row r="594" spans="1:7" s="8" customFormat="1" ht="15.75" customHeight="1">
      <c r="A594" s="19" t="s">
        <v>876</v>
      </c>
      <c r="B594" s="222" t="s">
        <v>679</v>
      </c>
      <c r="C594" s="222" t="s">
        <v>32</v>
      </c>
      <c r="D594" s="222" t="s">
        <v>33</v>
      </c>
      <c r="E594" s="74" t="s">
        <v>661</v>
      </c>
      <c r="F594" s="74" t="s">
        <v>34</v>
      </c>
      <c r="G594" s="74" t="s">
        <v>27</v>
      </c>
    </row>
    <row r="595" spans="1:7" s="8" customFormat="1" ht="15.75" customHeight="1">
      <c r="A595" s="19"/>
      <c r="B595" s="223"/>
      <c r="C595" s="223"/>
      <c r="D595" s="223"/>
      <c r="E595" s="74" t="s">
        <v>24</v>
      </c>
      <c r="F595" s="74" t="s">
        <v>35</v>
      </c>
      <c r="G595" s="74" t="s">
        <v>36</v>
      </c>
    </row>
    <row r="596" spans="1:7" s="8" customFormat="1" ht="15.75" customHeight="1">
      <c r="A596" s="19"/>
      <c r="B596" s="74" t="s">
        <v>366</v>
      </c>
      <c r="C596" s="74" t="s">
        <v>650</v>
      </c>
      <c r="D596" s="236" t="s">
        <v>652</v>
      </c>
      <c r="E596" s="75">
        <v>43921</v>
      </c>
      <c r="F596" s="75">
        <f>E596+3</f>
        <v>43924</v>
      </c>
      <c r="G596" s="75">
        <f>F596+2</f>
        <v>43926</v>
      </c>
    </row>
    <row r="597" spans="1:7" s="8" customFormat="1" ht="15.75" customHeight="1">
      <c r="A597" s="19"/>
      <c r="B597" s="74" t="s">
        <v>216</v>
      </c>
      <c r="C597" s="74" t="s">
        <v>368</v>
      </c>
      <c r="D597" s="227"/>
      <c r="E597" s="75">
        <f t="shared" ref="E597:G600" si="65">E596+7</f>
        <v>43928</v>
      </c>
      <c r="F597" s="75">
        <f t="shared" si="65"/>
        <v>43931</v>
      </c>
      <c r="G597" s="75">
        <f t="shared" si="65"/>
        <v>43933</v>
      </c>
    </row>
    <row r="598" spans="1:7" s="8" customFormat="1" ht="15.75" customHeight="1">
      <c r="A598" s="19"/>
      <c r="B598" s="74" t="s">
        <v>649</v>
      </c>
      <c r="C598" s="74" t="s">
        <v>368</v>
      </c>
      <c r="D598" s="227"/>
      <c r="E598" s="75">
        <f t="shared" si="65"/>
        <v>43935</v>
      </c>
      <c r="F598" s="75">
        <f t="shared" si="65"/>
        <v>43938</v>
      </c>
      <c r="G598" s="75">
        <f t="shared" si="65"/>
        <v>43940</v>
      </c>
    </row>
    <row r="599" spans="1:7" s="8" customFormat="1" ht="15.75" customHeight="1">
      <c r="A599" s="19"/>
      <c r="B599" s="74" t="s">
        <v>292</v>
      </c>
      <c r="C599" s="74" t="s">
        <v>368</v>
      </c>
      <c r="D599" s="227"/>
      <c r="E599" s="75">
        <f t="shared" si="65"/>
        <v>43942</v>
      </c>
      <c r="F599" s="75">
        <f t="shared" si="65"/>
        <v>43945</v>
      </c>
      <c r="G599" s="75">
        <f t="shared" si="65"/>
        <v>43947</v>
      </c>
    </row>
    <row r="600" spans="1:7" s="8" customFormat="1" ht="15.75" customHeight="1">
      <c r="A600" s="19"/>
      <c r="B600" s="74" t="s">
        <v>366</v>
      </c>
      <c r="C600" s="74" t="s">
        <v>651</v>
      </c>
      <c r="D600" s="228"/>
      <c r="E600" s="75">
        <f t="shared" si="65"/>
        <v>43949</v>
      </c>
      <c r="F600" s="75">
        <f t="shared" si="65"/>
        <v>43952</v>
      </c>
      <c r="G600" s="75">
        <f t="shared" si="65"/>
        <v>43954</v>
      </c>
    </row>
    <row r="601" spans="1:7" s="8" customFormat="1" ht="15.75" customHeight="1">
      <c r="A601" s="19"/>
      <c r="B601" s="31"/>
      <c r="C601" s="31"/>
      <c r="D601" s="31"/>
      <c r="E601" s="31"/>
      <c r="F601" s="14"/>
      <c r="G601" s="14"/>
    </row>
    <row r="602" spans="1:7" s="8" customFormat="1" ht="15.75" customHeight="1">
      <c r="A602" s="237"/>
      <c r="B602" s="237"/>
      <c r="C602" s="5"/>
      <c r="D602" s="6"/>
      <c r="E602" s="6"/>
      <c r="F602" s="92"/>
      <c r="G602" s="92"/>
    </row>
    <row r="603" spans="1:7" s="8" customFormat="1" ht="15.75" customHeight="1">
      <c r="A603" s="19" t="s">
        <v>877</v>
      </c>
      <c r="B603" s="222" t="s">
        <v>679</v>
      </c>
      <c r="C603" s="222" t="s">
        <v>32</v>
      </c>
      <c r="D603" s="222" t="s">
        <v>33</v>
      </c>
      <c r="E603" s="74" t="s">
        <v>661</v>
      </c>
      <c r="F603" s="74" t="s">
        <v>34</v>
      </c>
      <c r="G603" s="74" t="s">
        <v>103</v>
      </c>
    </row>
    <row r="604" spans="1:7" s="8" customFormat="1" ht="15.75" customHeight="1">
      <c r="A604" s="19"/>
      <c r="B604" s="223"/>
      <c r="C604" s="223"/>
      <c r="D604" s="223"/>
      <c r="E604" s="74" t="s">
        <v>24</v>
      </c>
      <c r="F604" s="74" t="s">
        <v>35</v>
      </c>
      <c r="G604" s="74" t="s">
        <v>36</v>
      </c>
    </row>
    <row r="605" spans="1:7" s="8" customFormat="1" ht="15.75" customHeight="1">
      <c r="B605" s="74" t="s">
        <v>366</v>
      </c>
      <c r="C605" s="74" t="s">
        <v>650</v>
      </c>
      <c r="D605" s="236" t="s">
        <v>652</v>
      </c>
      <c r="E605" s="75">
        <v>43921</v>
      </c>
      <c r="F605" s="75">
        <f>E605+3</f>
        <v>43924</v>
      </c>
      <c r="G605" s="75">
        <f>F605+2</f>
        <v>43926</v>
      </c>
    </row>
    <row r="606" spans="1:7" s="8" customFormat="1" ht="15.75" customHeight="1">
      <c r="A606" s="19"/>
      <c r="B606" s="74" t="s">
        <v>216</v>
      </c>
      <c r="C606" s="74" t="s">
        <v>368</v>
      </c>
      <c r="D606" s="227"/>
      <c r="E606" s="75">
        <f t="shared" ref="E606:G609" si="66">E605+7</f>
        <v>43928</v>
      </c>
      <c r="F606" s="75">
        <f t="shared" si="66"/>
        <v>43931</v>
      </c>
      <c r="G606" s="75">
        <f t="shared" si="66"/>
        <v>43933</v>
      </c>
    </row>
    <row r="607" spans="1:7" s="8" customFormat="1" ht="15.75" customHeight="1">
      <c r="A607" s="19"/>
      <c r="B607" s="74" t="s">
        <v>649</v>
      </c>
      <c r="C607" s="74" t="s">
        <v>368</v>
      </c>
      <c r="D607" s="227"/>
      <c r="E607" s="75">
        <f t="shared" si="66"/>
        <v>43935</v>
      </c>
      <c r="F607" s="75">
        <f t="shared" si="66"/>
        <v>43938</v>
      </c>
      <c r="G607" s="75">
        <f t="shared" si="66"/>
        <v>43940</v>
      </c>
    </row>
    <row r="608" spans="1:7" s="8" customFormat="1" ht="15.75" customHeight="1">
      <c r="A608" s="19"/>
      <c r="B608" s="74" t="s">
        <v>292</v>
      </c>
      <c r="C608" s="74" t="s">
        <v>368</v>
      </c>
      <c r="D608" s="227"/>
      <c r="E608" s="75">
        <f t="shared" si="66"/>
        <v>43942</v>
      </c>
      <c r="F608" s="75">
        <f t="shared" si="66"/>
        <v>43945</v>
      </c>
      <c r="G608" s="75">
        <f t="shared" si="66"/>
        <v>43947</v>
      </c>
    </row>
    <row r="609" spans="1:8" s="8" customFormat="1" ht="15.75" customHeight="1">
      <c r="A609" s="19"/>
      <c r="B609" s="74" t="s">
        <v>366</v>
      </c>
      <c r="C609" s="74" t="s">
        <v>651</v>
      </c>
      <c r="D609" s="228"/>
      <c r="E609" s="75">
        <f t="shared" si="66"/>
        <v>43949</v>
      </c>
      <c r="F609" s="75">
        <f t="shared" si="66"/>
        <v>43952</v>
      </c>
      <c r="G609" s="75">
        <f t="shared" si="66"/>
        <v>43954</v>
      </c>
    </row>
    <row r="610" spans="1:8" s="8" customFormat="1" ht="15.75" customHeight="1">
      <c r="A610" s="19"/>
      <c r="B610" s="31"/>
      <c r="C610" s="31"/>
      <c r="D610" s="31"/>
      <c r="E610" s="31"/>
      <c r="F610" s="14"/>
      <c r="G610" s="14"/>
    </row>
    <row r="611" spans="1:8" s="8" customFormat="1" ht="15.75" customHeight="1">
      <c r="A611" s="237"/>
      <c r="B611" s="237"/>
      <c r="C611" s="5"/>
      <c r="D611" s="6"/>
      <c r="E611" s="6"/>
      <c r="F611" s="92"/>
      <c r="G611" s="92"/>
    </row>
    <row r="612" spans="1:8" s="8" customFormat="1" ht="15.75" customHeight="1">
      <c r="A612" s="19" t="s">
        <v>878</v>
      </c>
      <c r="B612" s="224" t="s">
        <v>31</v>
      </c>
      <c r="C612" s="224" t="s">
        <v>32</v>
      </c>
      <c r="D612" s="224" t="s">
        <v>33</v>
      </c>
      <c r="E612" s="84" t="s">
        <v>661</v>
      </c>
      <c r="F612" s="84" t="s">
        <v>34</v>
      </c>
      <c r="G612" s="84" t="s">
        <v>104</v>
      </c>
    </row>
    <row r="613" spans="1:8" s="8" customFormat="1" ht="15.75" customHeight="1">
      <c r="A613" s="19"/>
      <c r="B613" s="225"/>
      <c r="C613" s="225"/>
      <c r="D613" s="225"/>
      <c r="E613" s="85" t="s">
        <v>24</v>
      </c>
      <c r="F613" s="84" t="s">
        <v>35</v>
      </c>
      <c r="G613" s="84" t="s">
        <v>36</v>
      </c>
    </row>
    <row r="614" spans="1:8" s="8" customFormat="1" ht="15.75" customHeight="1">
      <c r="A614" s="19"/>
      <c r="B614" s="84" t="s">
        <v>270</v>
      </c>
      <c r="C614" s="84" t="s">
        <v>433</v>
      </c>
      <c r="D614" s="229" t="s">
        <v>655</v>
      </c>
      <c r="E614" s="86">
        <v>43924</v>
      </c>
      <c r="F614" s="86">
        <f>E614+3</f>
        <v>43927</v>
      </c>
      <c r="G614" s="86">
        <f>F614+3</f>
        <v>43930</v>
      </c>
    </row>
    <row r="615" spans="1:8" s="8" customFormat="1" ht="15.75" customHeight="1">
      <c r="B615" s="84" t="s">
        <v>653</v>
      </c>
      <c r="C615" s="84" t="s">
        <v>543</v>
      </c>
      <c r="D615" s="217"/>
      <c r="E615" s="87">
        <f t="shared" ref="E615:G618" si="67">E614+7</f>
        <v>43931</v>
      </c>
      <c r="F615" s="86">
        <f t="shared" si="67"/>
        <v>43934</v>
      </c>
      <c r="G615" s="86">
        <f t="shared" si="67"/>
        <v>43937</v>
      </c>
    </row>
    <row r="616" spans="1:8" s="8" customFormat="1" ht="15.75" customHeight="1">
      <c r="A616" s="19"/>
      <c r="B616" s="84" t="s">
        <v>654</v>
      </c>
      <c r="C616" s="84" t="s">
        <v>543</v>
      </c>
      <c r="D616" s="217"/>
      <c r="E616" s="87">
        <f t="shared" si="67"/>
        <v>43938</v>
      </c>
      <c r="F616" s="86">
        <f t="shared" si="67"/>
        <v>43941</v>
      </c>
      <c r="G616" s="86">
        <f t="shared" si="67"/>
        <v>43944</v>
      </c>
    </row>
    <row r="617" spans="1:8" s="8" customFormat="1" ht="15.75" customHeight="1">
      <c r="A617" s="19"/>
      <c r="B617" s="84" t="s">
        <v>270</v>
      </c>
      <c r="C617" s="84" t="s">
        <v>543</v>
      </c>
      <c r="D617" s="217"/>
      <c r="E617" s="87">
        <f t="shared" si="67"/>
        <v>43945</v>
      </c>
      <c r="F617" s="86">
        <f t="shared" si="67"/>
        <v>43948</v>
      </c>
      <c r="G617" s="86">
        <f t="shared" si="67"/>
        <v>43951</v>
      </c>
    </row>
    <row r="618" spans="1:8" s="8" customFormat="1" ht="15.75" customHeight="1">
      <c r="A618" s="19"/>
      <c r="B618" s="84"/>
      <c r="C618" s="84"/>
      <c r="D618" s="217"/>
      <c r="E618" s="87">
        <f t="shared" si="67"/>
        <v>43952</v>
      </c>
      <c r="F618" s="86">
        <f t="shared" si="67"/>
        <v>43955</v>
      </c>
      <c r="G618" s="86">
        <f t="shared" si="67"/>
        <v>43958</v>
      </c>
    </row>
    <row r="619" spans="1:8" s="8" customFormat="1" ht="15.75" customHeight="1">
      <c r="A619" s="19"/>
      <c r="B619" s="74"/>
      <c r="C619" s="74"/>
      <c r="D619" s="218"/>
      <c r="E619" s="84"/>
      <c r="F619" s="86"/>
      <c r="G619" s="86"/>
    </row>
    <row r="620" spans="1:8" s="8" customFormat="1" ht="15.75" customHeight="1">
      <c r="A620" s="237"/>
      <c r="B620" s="237"/>
      <c r="C620" s="237"/>
      <c r="D620" s="237"/>
      <c r="E620" s="237"/>
      <c r="F620" s="237"/>
      <c r="G620" s="237"/>
      <c r="H620" s="237"/>
    </row>
    <row r="621" spans="1:8" s="8" customFormat="1" ht="15.75" customHeight="1">
      <c r="A621" s="19" t="s">
        <v>289</v>
      </c>
      <c r="B621" s="224" t="s">
        <v>31</v>
      </c>
      <c r="C621" s="224" t="s">
        <v>32</v>
      </c>
      <c r="D621" s="224" t="s">
        <v>33</v>
      </c>
      <c r="E621" s="74" t="s">
        <v>661</v>
      </c>
      <c r="F621" s="74" t="s">
        <v>34</v>
      </c>
      <c r="G621" s="74" t="s">
        <v>105</v>
      </c>
    </row>
    <row r="622" spans="1:8" s="8" customFormat="1" ht="15.75" customHeight="1">
      <c r="A622" s="19"/>
      <c r="B622" s="225"/>
      <c r="C622" s="225"/>
      <c r="D622" s="225"/>
      <c r="E622" s="74" t="s">
        <v>817</v>
      </c>
      <c r="F622" s="74" t="s">
        <v>35</v>
      </c>
      <c r="G622" s="74" t="s">
        <v>36</v>
      </c>
    </row>
    <row r="623" spans="1:8" s="8" customFormat="1" ht="15.75" customHeight="1">
      <c r="A623" s="19"/>
      <c r="B623" s="84" t="s">
        <v>270</v>
      </c>
      <c r="C623" s="84" t="s">
        <v>433</v>
      </c>
      <c r="D623" s="216" t="s">
        <v>656</v>
      </c>
      <c r="E623" s="75">
        <v>43924</v>
      </c>
      <c r="F623" s="75">
        <f>E623+3</f>
        <v>43927</v>
      </c>
      <c r="G623" s="75">
        <f>F623+3</f>
        <v>43930</v>
      </c>
    </row>
    <row r="624" spans="1:8" s="8" customFormat="1" ht="15.75" customHeight="1">
      <c r="B624" s="84" t="s">
        <v>653</v>
      </c>
      <c r="C624" s="84" t="s">
        <v>543</v>
      </c>
      <c r="D624" s="217"/>
      <c r="E624" s="76">
        <f t="shared" ref="E624:G627" si="68">E623+7</f>
        <v>43931</v>
      </c>
      <c r="F624" s="75">
        <f t="shared" si="68"/>
        <v>43934</v>
      </c>
      <c r="G624" s="75">
        <f t="shared" si="68"/>
        <v>43937</v>
      </c>
    </row>
    <row r="625" spans="1:7" s="8" customFormat="1" ht="15.75" customHeight="1">
      <c r="A625" s="19"/>
      <c r="B625" s="84" t="s">
        <v>654</v>
      </c>
      <c r="C625" s="84" t="s">
        <v>543</v>
      </c>
      <c r="D625" s="217"/>
      <c r="E625" s="76">
        <f t="shared" si="68"/>
        <v>43938</v>
      </c>
      <c r="F625" s="75">
        <f t="shared" si="68"/>
        <v>43941</v>
      </c>
      <c r="G625" s="75">
        <f t="shared" si="68"/>
        <v>43944</v>
      </c>
    </row>
    <row r="626" spans="1:7" s="8" customFormat="1" ht="15.75" customHeight="1">
      <c r="A626" s="19"/>
      <c r="B626" s="84" t="s">
        <v>270</v>
      </c>
      <c r="C626" s="84" t="s">
        <v>543</v>
      </c>
      <c r="D626" s="217"/>
      <c r="E626" s="76">
        <f t="shared" si="68"/>
        <v>43945</v>
      </c>
      <c r="F626" s="75">
        <f t="shared" si="68"/>
        <v>43948</v>
      </c>
      <c r="G626" s="75">
        <f t="shared" si="68"/>
        <v>43951</v>
      </c>
    </row>
    <row r="627" spans="1:7" s="8" customFormat="1" ht="15.75" customHeight="1">
      <c r="A627" s="19"/>
      <c r="B627" s="84"/>
      <c r="C627" s="84"/>
      <c r="D627" s="217"/>
      <c r="E627" s="76">
        <f t="shared" si="68"/>
        <v>43952</v>
      </c>
      <c r="F627" s="75">
        <f t="shared" si="68"/>
        <v>43955</v>
      </c>
      <c r="G627" s="75">
        <f t="shared" si="68"/>
        <v>43958</v>
      </c>
    </row>
    <row r="628" spans="1:7" s="8" customFormat="1" ht="15.75" customHeight="1">
      <c r="A628" s="19"/>
      <c r="B628" s="74"/>
      <c r="C628" s="74"/>
      <c r="D628" s="218"/>
      <c r="E628" s="74"/>
      <c r="F628" s="75"/>
      <c r="G628" s="75"/>
    </row>
    <row r="629" spans="1:7" s="8" customFormat="1" ht="15.75" customHeight="1">
      <c r="A629" s="39"/>
      <c r="C629" s="5"/>
      <c r="D629" s="6"/>
      <c r="E629" s="6"/>
      <c r="F629" s="92"/>
      <c r="G629" s="92"/>
    </row>
    <row r="630" spans="1:7" s="8" customFormat="1" ht="15.75" customHeight="1">
      <c r="A630" s="19" t="s">
        <v>879</v>
      </c>
      <c r="B630" s="94" t="s">
        <v>31</v>
      </c>
      <c r="C630" s="94" t="s">
        <v>32</v>
      </c>
      <c r="D630" s="94" t="s">
        <v>33</v>
      </c>
      <c r="E630" s="74" t="s">
        <v>374</v>
      </c>
      <c r="F630" s="74" t="s">
        <v>34</v>
      </c>
      <c r="G630" s="74" t="s">
        <v>106</v>
      </c>
    </row>
    <row r="631" spans="1:7" s="8" customFormat="1" ht="15.75" customHeight="1">
      <c r="A631" s="19"/>
      <c r="B631" s="95"/>
      <c r="C631" s="95"/>
      <c r="D631" s="95"/>
      <c r="E631" s="78" t="s">
        <v>24</v>
      </c>
      <c r="F631" s="74" t="s">
        <v>35</v>
      </c>
      <c r="G631" s="74" t="s">
        <v>36</v>
      </c>
    </row>
    <row r="632" spans="1:7" s="8" customFormat="1" ht="15.75" customHeight="1">
      <c r="B632" s="74" t="s">
        <v>284</v>
      </c>
      <c r="C632" s="95" t="s">
        <v>880</v>
      </c>
      <c r="D632" s="219" t="s">
        <v>881</v>
      </c>
      <c r="E632" s="75">
        <v>43923</v>
      </c>
      <c r="F632" s="76">
        <f>E632+3</f>
        <v>43926</v>
      </c>
      <c r="G632" s="75">
        <f>F632+3</f>
        <v>43929</v>
      </c>
    </row>
    <row r="633" spans="1:7" s="8" customFormat="1" ht="15.75" customHeight="1">
      <c r="A633" s="19"/>
      <c r="B633" s="74" t="s">
        <v>284</v>
      </c>
      <c r="C633" s="95" t="s">
        <v>545</v>
      </c>
      <c r="D633" s="220"/>
      <c r="E633" s="76">
        <f t="shared" ref="E633:G636" si="69">E632+7</f>
        <v>43930</v>
      </c>
      <c r="F633" s="76">
        <f t="shared" si="69"/>
        <v>43933</v>
      </c>
      <c r="G633" s="75">
        <f t="shared" si="69"/>
        <v>43936</v>
      </c>
    </row>
    <row r="634" spans="1:7" s="8" customFormat="1" ht="15.75" customHeight="1">
      <c r="A634" s="19"/>
      <c r="B634" s="74" t="s">
        <v>284</v>
      </c>
      <c r="C634" s="95" t="s">
        <v>546</v>
      </c>
      <c r="D634" s="220"/>
      <c r="E634" s="76">
        <f t="shared" si="69"/>
        <v>43937</v>
      </c>
      <c r="F634" s="76">
        <f t="shared" si="69"/>
        <v>43940</v>
      </c>
      <c r="G634" s="75">
        <f t="shared" si="69"/>
        <v>43943</v>
      </c>
    </row>
    <row r="635" spans="1:7" s="8" customFormat="1" ht="15.75" customHeight="1">
      <c r="A635" s="19"/>
      <c r="B635" s="74" t="s">
        <v>284</v>
      </c>
      <c r="C635" s="95" t="s">
        <v>547</v>
      </c>
      <c r="D635" s="220"/>
      <c r="E635" s="76">
        <f t="shared" si="69"/>
        <v>43944</v>
      </c>
      <c r="F635" s="76">
        <f t="shared" si="69"/>
        <v>43947</v>
      </c>
      <c r="G635" s="75">
        <f t="shared" si="69"/>
        <v>43950</v>
      </c>
    </row>
    <row r="636" spans="1:7" s="8" customFormat="1" ht="15.75" customHeight="1">
      <c r="A636" s="19"/>
      <c r="B636" s="74" t="s">
        <v>284</v>
      </c>
      <c r="C636" s="95" t="s">
        <v>548</v>
      </c>
      <c r="D636" s="221"/>
      <c r="E636" s="76">
        <f t="shared" si="69"/>
        <v>43951</v>
      </c>
      <c r="F636" s="76">
        <f t="shared" si="69"/>
        <v>43954</v>
      </c>
      <c r="G636" s="75">
        <f t="shared" si="69"/>
        <v>43957</v>
      </c>
    </row>
    <row r="637" spans="1:7" s="8" customFormat="1" ht="15.75" customHeight="1">
      <c r="A637" s="19"/>
      <c r="B637" s="41"/>
      <c r="C637" s="31"/>
      <c r="D637" s="31"/>
      <c r="E637" s="13"/>
      <c r="F637" s="13"/>
      <c r="G637" s="14"/>
    </row>
    <row r="638" spans="1:7" s="8" customFormat="1" ht="15.75" customHeight="1">
      <c r="A638" s="19"/>
      <c r="B638" s="42"/>
      <c r="C638" s="42"/>
      <c r="D638" s="5"/>
      <c r="E638" s="5"/>
      <c r="F638" s="6"/>
      <c r="G638" s="92"/>
    </row>
    <row r="639" spans="1:7" s="8" customFormat="1" ht="15.75" customHeight="1">
      <c r="A639" s="19"/>
      <c r="B639" s="31"/>
      <c r="C639" s="31"/>
      <c r="D639" s="31"/>
      <c r="E639" s="31"/>
      <c r="F639" s="14"/>
      <c r="G639" s="14"/>
    </row>
    <row r="640" spans="1:7" s="8" customFormat="1" ht="15.75" customHeight="1">
      <c r="A640" s="19"/>
      <c r="B640" s="93"/>
      <c r="C640" s="5"/>
      <c r="D640" s="6"/>
      <c r="E640" s="6"/>
      <c r="F640" s="92"/>
      <c r="G640" s="92"/>
    </row>
    <row r="641" spans="1:7" s="8" customFormat="1" ht="15.75" customHeight="1">
      <c r="A641" s="19"/>
      <c r="B641" s="222" t="s">
        <v>31</v>
      </c>
      <c r="C641" s="222" t="s">
        <v>32</v>
      </c>
      <c r="D641" s="222" t="s">
        <v>33</v>
      </c>
      <c r="E641" s="74" t="s">
        <v>661</v>
      </c>
      <c r="F641" s="74" t="s">
        <v>34</v>
      </c>
      <c r="G641" s="74" t="s">
        <v>108</v>
      </c>
    </row>
    <row r="642" spans="1:7" s="8" customFormat="1" ht="15.75" customHeight="1">
      <c r="A642" s="19" t="s">
        <v>882</v>
      </c>
      <c r="B642" s="223"/>
      <c r="C642" s="223"/>
      <c r="D642" s="223"/>
      <c r="E642" s="78" t="s">
        <v>24</v>
      </c>
      <c r="F642" s="74" t="s">
        <v>35</v>
      </c>
      <c r="G642" s="74" t="s">
        <v>36</v>
      </c>
    </row>
    <row r="643" spans="1:7" s="8" customFormat="1" ht="15.75" customHeight="1">
      <c r="A643" s="19"/>
      <c r="B643" s="74" t="s">
        <v>284</v>
      </c>
      <c r="C643" s="95" t="s">
        <v>880</v>
      </c>
      <c r="D643" s="236" t="s">
        <v>881</v>
      </c>
      <c r="E643" s="75">
        <v>43923</v>
      </c>
      <c r="F643" s="76">
        <f>E643+3</f>
        <v>43926</v>
      </c>
      <c r="G643" s="75">
        <f>F643+3</f>
        <v>43929</v>
      </c>
    </row>
    <row r="644" spans="1:7" s="8" customFormat="1" ht="15.75" customHeight="1">
      <c r="A644" s="19"/>
      <c r="B644" s="74" t="s">
        <v>284</v>
      </c>
      <c r="C644" s="95" t="s">
        <v>545</v>
      </c>
      <c r="D644" s="227"/>
      <c r="E644" s="76">
        <f t="shared" ref="E644:G647" si="70">E643+7</f>
        <v>43930</v>
      </c>
      <c r="F644" s="76">
        <f t="shared" si="70"/>
        <v>43933</v>
      </c>
      <c r="G644" s="75">
        <f t="shared" si="70"/>
        <v>43936</v>
      </c>
    </row>
    <row r="645" spans="1:7" s="8" customFormat="1" ht="15.75" customHeight="1">
      <c r="A645" s="19"/>
      <c r="B645" s="74" t="s">
        <v>284</v>
      </c>
      <c r="C645" s="95" t="s">
        <v>546</v>
      </c>
      <c r="D645" s="227"/>
      <c r="E645" s="76">
        <f t="shared" si="70"/>
        <v>43937</v>
      </c>
      <c r="F645" s="76">
        <f t="shared" si="70"/>
        <v>43940</v>
      </c>
      <c r="G645" s="75">
        <f t="shared" si="70"/>
        <v>43943</v>
      </c>
    </row>
    <row r="646" spans="1:7" s="8" customFormat="1" ht="15.75" customHeight="1">
      <c r="A646" s="19"/>
      <c r="B646" s="74" t="s">
        <v>284</v>
      </c>
      <c r="C646" s="95" t="s">
        <v>547</v>
      </c>
      <c r="D646" s="227"/>
      <c r="E646" s="76">
        <f t="shared" si="70"/>
        <v>43944</v>
      </c>
      <c r="F646" s="76">
        <f t="shared" si="70"/>
        <v>43947</v>
      </c>
      <c r="G646" s="75">
        <f t="shared" si="70"/>
        <v>43950</v>
      </c>
    </row>
    <row r="647" spans="1:7" s="8" customFormat="1" ht="15.75" customHeight="1">
      <c r="A647" s="39"/>
      <c r="B647" s="74" t="s">
        <v>284</v>
      </c>
      <c r="C647" s="95" t="s">
        <v>548</v>
      </c>
      <c r="D647" s="228"/>
      <c r="E647" s="76">
        <f t="shared" si="70"/>
        <v>43951</v>
      </c>
      <c r="F647" s="76">
        <f t="shared" si="70"/>
        <v>43954</v>
      </c>
      <c r="G647" s="75">
        <f t="shared" si="70"/>
        <v>43957</v>
      </c>
    </row>
    <row r="648" spans="1:7" s="8" customFormat="1" ht="15.75" customHeight="1">
      <c r="A648" s="19"/>
      <c r="B648" s="43"/>
      <c r="C648" s="42"/>
      <c r="D648" s="31"/>
      <c r="E648" s="31"/>
      <c r="F648" s="14"/>
      <c r="G648" s="14"/>
    </row>
    <row r="649" spans="1:7" s="8" customFormat="1" ht="15.75" customHeight="1">
      <c r="A649" s="19"/>
      <c r="B649" s="93"/>
      <c r="C649" s="5"/>
      <c r="D649" s="6"/>
      <c r="E649" s="6"/>
      <c r="F649" s="92"/>
      <c r="G649" s="92"/>
    </row>
    <row r="650" spans="1:7" s="8" customFormat="1" ht="15.75" customHeight="1">
      <c r="A650" s="19"/>
      <c r="B650" s="31"/>
      <c r="C650" s="31"/>
      <c r="D650" s="31"/>
      <c r="E650" s="13"/>
      <c r="F650" s="13"/>
      <c r="G650" s="14"/>
    </row>
    <row r="651" spans="1:7" s="8" customFormat="1" ht="15.75" customHeight="1">
      <c r="A651" s="19"/>
      <c r="B651" s="222" t="s">
        <v>31</v>
      </c>
      <c r="C651" s="222" t="s">
        <v>32</v>
      </c>
      <c r="D651" s="222" t="s">
        <v>33</v>
      </c>
      <c r="E651" s="74" t="s">
        <v>661</v>
      </c>
      <c r="F651" s="74" t="s">
        <v>34</v>
      </c>
      <c r="G651" s="74" t="s">
        <v>109</v>
      </c>
    </row>
    <row r="652" spans="1:7" s="8" customFormat="1" ht="15.75" customHeight="1">
      <c r="A652" s="19" t="s">
        <v>883</v>
      </c>
      <c r="B652" s="223"/>
      <c r="C652" s="223"/>
      <c r="D652" s="223"/>
      <c r="E652" s="78" t="s">
        <v>24</v>
      </c>
      <c r="F652" s="74" t="s">
        <v>35</v>
      </c>
      <c r="G652" s="74" t="s">
        <v>36</v>
      </c>
    </row>
    <row r="653" spans="1:7" s="8" customFormat="1" ht="15.75" customHeight="1">
      <c r="A653" s="19"/>
      <c r="B653" s="74" t="s">
        <v>643</v>
      </c>
      <c r="C653" s="95" t="s">
        <v>367</v>
      </c>
      <c r="D653" s="236" t="s">
        <v>657</v>
      </c>
      <c r="E653" s="75">
        <v>43923</v>
      </c>
      <c r="F653" s="76">
        <f>E653+3</f>
        <v>43926</v>
      </c>
      <c r="G653" s="75">
        <f>F653+4</f>
        <v>43930</v>
      </c>
    </row>
    <row r="654" spans="1:7" s="8" customFormat="1" ht="15.75" customHeight="1">
      <c r="A654" s="19"/>
      <c r="B654" s="74" t="s">
        <v>644</v>
      </c>
      <c r="C654" s="95" t="s">
        <v>367</v>
      </c>
      <c r="D654" s="227"/>
      <c r="E654" s="76">
        <f t="shared" ref="E654:G657" si="71">E653+7</f>
        <v>43930</v>
      </c>
      <c r="F654" s="76">
        <f t="shared" si="71"/>
        <v>43933</v>
      </c>
      <c r="G654" s="75">
        <f t="shared" si="71"/>
        <v>43937</v>
      </c>
    </row>
    <row r="655" spans="1:7" s="8" customFormat="1" ht="15.75" customHeight="1">
      <c r="A655" s="19"/>
      <c r="B655" s="74" t="s">
        <v>645</v>
      </c>
      <c r="C655" s="95" t="s">
        <v>367</v>
      </c>
      <c r="D655" s="227"/>
      <c r="E655" s="76">
        <f t="shared" si="71"/>
        <v>43937</v>
      </c>
      <c r="F655" s="76">
        <f t="shared" si="71"/>
        <v>43940</v>
      </c>
      <c r="G655" s="75">
        <f t="shared" si="71"/>
        <v>43944</v>
      </c>
    </row>
    <row r="656" spans="1:7" s="8" customFormat="1" ht="15.75" customHeight="1">
      <c r="A656" s="39"/>
      <c r="B656" s="74" t="s">
        <v>329</v>
      </c>
      <c r="C656" s="95" t="s">
        <v>368</v>
      </c>
      <c r="D656" s="227"/>
      <c r="E656" s="76">
        <f t="shared" si="71"/>
        <v>43944</v>
      </c>
      <c r="F656" s="76">
        <f t="shared" si="71"/>
        <v>43947</v>
      </c>
      <c r="G656" s="75">
        <f t="shared" si="71"/>
        <v>43951</v>
      </c>
    </row>
    <row r="657" spans="1:7" s="8" customFormat="1" ht="15.75" customHeight="1">
      <c r="A657" s="19"/>
      <c r="B657" s="74" t="s">
        <v>290</v>
      </c>
      <c r="C657" s="95" t="s">
        <v>368</v>
      </c>
      <c r="D657" s="228"/>
      <c r="E657" s="76">
        <f t="shared" si="71"/>
        <v>43951</v>
      </c>
      <c r="F657" s="76">
        <f t="shared" si="71"/>
        <v>43954</v>
      </c>
      <c r="G657" s="75">
        <f t="shared" si="71"/>
        <v>43958</v>
      </c>
    </row>
    <row r="658" spans="1:7" s="8" customFormat="1" ht="15.75" customHeight="1">
      <c r="A658" s="19"/>
      <c r="B658" s="31"/>
      <c r="C658" s="31"/>
      <c r="D658" s="31"/>
      <c r="E658" s="31"/>
      <c r="F658" s="14"/>
      <c r="G658" s="14"/>
    </row>
    <row r="659" spans="1:7" s="8" customFormat="1" ht="15.75" customHeight="1">
      <c r="A659" s="19"/>
      <c r="B659" s="93"/>
      <c r="C659" s="5"/>
      <c r="D659" s="6"/>
      <c r="E659" s="6"/>
      <c r="F659" s="92"/>
      <c r="G659" s="92"/>
    </row>
    <row r="660" spans="1:7" s="8" customFormat="1" ht="15.75" customHeight="1">
      <c r="A660" s="19" t="s">
        <v>884</v>
      </c>
      <c r="B660" s="222" t="s">
        <v>31</v>
      </c>
      <c r="C660" s="222" t="s">
        <v>32</v>
      </c>
      <c r="D660" s="222" t="s">
        <v>33</v>
      </c>
      <c r="E660" s="74" t="s">
        <v>661</v>
      </c>
      <c r="F660" s="74" t="s">
        <v>34</v>
      </c>
      <c r="G660" s="74" t="s">
        <v>110</v>
      </c>
    </row>
    <row r="661" spans="1:7" s="8" customFormat="1" ht="15.75" customHeight="1">
      <c r="A661" s="19"/>
      <c r="B661" s="223"/>
      <c r="C661" s="223"/>
      <c r="D661" s="223"/>
      <c r="E661" s="78" t="s">
        <v>24</v>
      </c>
      <c r="F661" s="74" t="s">
        <v>35</v>
      </c>
      <c r="G661" s="74" t="s">
        <v>36</v>
      </c>
    </row>
    <row r="662" spans="1:7" s="8" customFormat="1" ht="15.75" customHeight="1">
      <c r="A662" s="19"/>
      <c r="B662" s="74" t="s">
        <v>278</v>
      </c>
      <c r="C662" s="154" t="s">
        <v>885</v>
      </c>
      <c r="D662" s="222" t="s">
        <v>886</v>
      </c>
      <c r="E662" s="75">
        <v>43919</v>
      </c>
      <c r="F662" s="75">
        <f>E662+3</f>
        <v>43922</v>
      </c>
      <c r="G662" s="75">
        <f>F662+3</f>
        <v>43925</v>
      </c>
    </row>
    <row r="663" spans="1:7" s="8" customFormat="1" ht="15.75" customHeight="1">
      <c r="A663" s="19"/>
      <c r="B663" s="74" t="s">
        <v>279</v>
      </c>
      <c r="C663" s="154" t="s">
        <v>330</v>
      </c>
      <c r="D663" s="226"/>
      <c r="E663" s="75">
        <f t="shared" ref="E663:G666" si="72">E662+7</f>
        <v>43926</v>
      </c>
      <c r="F663" s="75">
        <f t="shared" si="72"/>
        <v>43929</v>
      </c>
      <c r="G663" s="75">
        <f t="shared" si="72"/>
        <v>43932</v>
      </c>
    </row>
    <row r="664" spans="1:7" s="8" customFormat="1" ht="15.75" customHeight="1">
      <c r="A664" s="19"/>
      <c r="B664" s="74" t="s">
        <v>278</v>
      </c>
      <c r="C664" s="154" t="s">
        <v>369</v>
      </c>
      <c r="D664" s="226"/>
      <c r="E664" s="75">
        <f t="shared" si="72"/>
        <v>43933</v>
      </c>
      <c r="F664" s="75">
        <f t="shared" si="72"/>
        <v>43936</v>
      </c>
      <c r="G664" s="75">
        <f t="shared" si="72"/>
        <v>43939</v>
      </c>
    </row>
    <row r="665" spans="1:7" s="8" customFormat="1" ht="15.75" customHeight="1">
      <c r="A665" s="19"/>
      <c r="B665" s="74" t="s">
        <v>279</v>
      </c>
      <c r="C665" s="154" t="s">
        <v>371</v>
      </c>
      <c r="D665" s="226"/>
      <c r="E665" s="75">
        <f t="shared" si="72"/>
        <v>43940</v>
      </c>
      <c r="F665" s="75">
        <f t="shared" si="72"/>
        <v>43943</v>
      </c>
      <c r="G665" s="75">
        <f t="shared" si="72"/>
        <v>43946</v>
      </c>
    </row>
    <row r="666" spans="1:7" s="8" customFormat="1" ht="15.75" customHeight="1">
      <c r="A666" s="19"/>
      <c r="B666" s="74" t="s">
        <v>278</v>
      </c>
      <c r="C666" s="154" t="s">
        <v>372</v>
      </c>
      <c r="D666" s="223"/>
      <c r="E666" s="75">
        <f t="shared" si="72"/>
        <v>43947</v>
      </c>
      <c r="F666" s="75">
        <f t="shared" si="72"/>
        <v>43950</v>
      </c>
      <c r="G666" s="75">
        <f t="shared" si="72"/>
        <v>43953</v>
      </c>
    </row>
    <row r="667" spans="1:7" s="8" customFormat="1" ht="15.75" customHeight="1">
      <c r="A667" s="19"/>
      <c r="B667" s="31"/>
      <c r="C667" s="44"/>
      <c r="D667" s="31"/>
      <c r="E667" s="31"/>
      <c r="F667" s="45"/>
      <c r="G667" s="45"/>
    </row>
    <row r="668" spans="1:7" s="8" customFormat="1" ht="15.75" customHeight="1">
      <c r="A668" s="19"/>
      <c r="B668" s="222" t="s">
        <v>31</v>
      </c>
      <c r="C668" s="222" t="s">
        <v>32</v>
      </c>
      <c r="D668" s="222" t="s">
        <v>33</v>
      </c>
      <c r="E668" s="74" t="s">
        <v>661</v>
      </c>
      <c r="F668" s="74" t="s">
        <v>34</v>
      </c>
      <c r="G668" s="74" t="s">
        <v>110</v>
      </c>
    </row>
    <row r="669" spans="1:7" s="8" customFormat="1" ht="15.75" customHeight="1">
      <c r="A669" s="19"/>
      <c r="B669" s="223"/>
      <c r="C669" s="223"/>
      <c r="D669" s="223"/>
      <c r="E669" s="78" t="s">
        <v>24</v>
      </c>
      <c r="F669" s="74" t="s">
        <v>35</v>
      </c>
      <c r="G669" s="74" t="s">
        <v>36</v>
      </c>
    </row>
    <row r="670" spans="1:7" s="8" customFormat="1" ht="15.75" customHeight="1">
      <c r="A670" s="19"/>
      <c r="B670" s="74" t="s">
        <v>309</v>
      </c>
      <c r="C670" s="145" t="s">
        <v>887</v>
      </c>
      <c r="D670" s="222" t="s">
        <v>886</v>
      </c>
      <c r="E670" s="75">
        <v>43921</v>
      </c>
      <c r="F670" s="75">
        <f>E670+3</f>
        <v>43924</v>
      </c>
      <c r="G670" s="75">
        <f>F670+3</f>
        <v>43927</v>
      </c>
    </row>
    <row r="671" spans="1:7" s="8" customFormat="1" ht="15.75" customHeight="1">
      <c r="A671" s="19"/>
      <c r="B671" s="74" t="s">
        <v>309</v>
      </c>
      <c r="C671" s="145" t="s">
        <v>433</v>
      </c>
      <c r="D671" s="226"/>
      <c r="E671" s="75">
        <f t="shared" ref="E671:G674" si="73">E670+7</f>
        <v>43928</v>
      </c>
      <c r="F671" s="75">
        <f t="shared" si="73"/>
        <v>43931</v>
      </c>
      <c r="G671" s="75">
        <f t="shared" si="73"/>
        <v>43934</v>
      </c>
    </row>
    <row r="672" spans="1:7" s="8" customFormat="1" ht="15.75" customHeight="1">
      <c r="A672" s="19"/>
      <c r="B672" s="74" t="s">
        <v>309</v>
      </c>
      <c r="C672" s="145" t="s">
        <v>434</v>
      </c>
      <c r="D672" s="226"/>
      <c r="E672" s="75">
        <f t="shared" si="73"/>
        <v>43935</v>
      </c>
      <c r="F672" s="75">
        <f t="shared" si="73"/>
        <v>43938</v>
      </c>
      <c r="G672" s="75">
        <f t="shared" si="73"/>
        <v>43941</v>
      </c>
    </row>
    <row r="673" spans="1:7" s="8" customFormat="1" ht="15.75" customHeight="1">
      <c r="A673" s="19"/>
      <c r="B673" s="74" t="s">
        <v>309</v>
      </c>
      <c r="C673" s="145" t="s">
        <v>435</v>
      </c>
      <c r="D673" s="226"/>
      <c r="E673" s="75">
        <f t="shared" si="73"/>
        <v>43942</v>
      </c>
      <c r="F673" s="75">
        <f t="shared" si="73"/>
        <v>43945</v>
      </c>
      <c r="G673" s="75">
        <f t="shared" si="73"/>
        <v>43948</v>
      </c>
    </row>
    <row r="674" spans="1:7" s="8" customFormat="1" ht="15.75" customHeight="1">
      <c r="A674" s="19"/>
      <c r="B674" s="74" t="s">
        <v>309</v>
      </c>
      <c r="C674" s="145" t="s">
        <v>485</v>
      </c>
      <c r="D674" s="223"/>
      <c r="E674" s="75">
        <f t="shared" si="73"/>
        <v>43949</v>
      </c>
      <c r="F674" s="75">
        <f t="shared" si="73"/>
        <v>43952</v>
      </c>
      <c r="G674" s="75">
        <f t="shared" si="73"/>
        <v>43955</v>
      </c>
    </row>
    <row r="675" spans="1:7" s="8" customFormat="1" ht="15.75" customHeight="1">
      <c r="A675" s="19"/>
      <c r="B675" s="31"/>
      <c r="C675" s="31"/>
      <c r="D675" s="31"/>
      <c r="E675" s="31"/>
      <c r="F675" s="14"/>
      <c r="G675" s="14"/>
    </row>
    <row r="676" spans="1:7" s="8" customFormat="1" ht="15.75" customHeight="1">
      <c r="A676" s="19"/>
      <c r="B676" s="93"/>
      <c r="C676" s="5"/>
      <c r="D676" s="6"/>
      <c r="E676" s="6"/>
      <c r="F676" s="92"/>
      <c r="G676" s="92"/>
    </row>
    <row r="677" spans="1:7" s="8" customFormat="1" ht="15.75" customHeight="1">
      <c r="A677" s="19" t="s">
        <v>888</v>
      </c>
      <c r="B677" s="222" t="s">
        <v>31</v>
      </c>
      <c r="C677" s="222" t="s">
        <v>32</v>
      </c>
      <c r="D677" s="222" t="s">
        <v>33</v>
      </c>
      <c r="E677" s="74" t="s">
        <v>661</v>
      </c>
      <c r="F677" s="74" t="s">
        <v>34</v>
      </c>
      <c r="G677" s="74" t="s">
        <v>113</v>
      </c>
    </row>
    <row r="678" spans="1:7" s="8" customFormat="1" ht="15.75" customHeight="1">
      <c r="A678" s="19"/>
      <c r="B678" s="223"/>
      <c r="C678" s="223"/>
      <c r="D678" s="223"/>
      <c r="E678" s="78" t="s">
        <v>24</v>
      </c>
      <c r="F678" s="74" t="s">
        <v>35</v>
      </c>
      <c r="G678" s="74" t="s">
        <v>36</v>
      </c>
    </row>
    <row r="679" spans="1:7" s="8" customFormat="1" ht="15.75" customHeight="1">
      <c r="A679" s="19"/>
      <c r="B679" s="74" t="s">
        <v>889</v>
      </c>
      <c r="C679" s="74" t="s">
        <v>890</v>
      </c>
      <c r="D679" s="222" t="s">
        <v>891</v>
      </c>
      <c r="E679" s="75">
        <v>43919</v>
      </c>
      <c r="F679" s="75">
        <f>E679+3</f>
        <v>43922</v>
      </c>
      <c r="G679" s="75">
        <f>F679+3</f>
        <v>43925</v>
      </c>
    </row>
    <row r="680" spans="1:7" s="8" customFormat="1" ht="15.75" customHeight="1">
      <c r="A680" s="19"/>
      <c r="B680" s="74" t="s">
        <v>288</v>
      </c>
      <c r="C680" s="74" t="s">
        <v>435</v>
      </c>
      <c r="D680" s="226"/>
      <c r="E680" s="75">
        <f t="shared" ref="E680:G683" si="74">E679+7</f>
        <v>43926</v>
      </c>
      <c r="F680" s="75">
        <f t="shared" si="74"/>
        <v>43929</v>
      </c>
      <c r="G680" s="75">
        <f t="shared" si="74"/>
        <v>43932</v>
      </c>
    </row>
    <row r="681" spans="1:7" s="8" customFormat="1" ht="15.75" customHeight="1">
      <c r="A681" s="19"/>
      <c r="B681" s="74" t="s">
        <v>288</v>
      </c>
      <c r="C681" s="74" t="s">
        <v>485</v>
      </c>
      <c r="D681" s="226"/>
      <c r="E681" s="75">
        <f t="shared" si="74"/>
        <v>43933</v>
      </c>
      <c r="F681" s="75">
        <f t="shared" si="74"/>
        <v>43936</v>
      </c>
      <c r="G681" s="75">
        <f t="shared" si="74"/>
        <v>43939</v>
      </c>
    </row>
    <row r="682" spans="1:7" s="8" customFormat="1" ht="15.75" customHeight="1">
      <c r="A682" s="19"/>
      <c r="B682" s="74" t="s">
        <v>288</v>
      </c>
      <c r="C682" s="74" t="s">
        <v>543</v>
      </c>
      <c r="D682" s="226"/>
      <c r="E682" s="75">
        <f t="shared" si="74"/>
        <v>43940</v>
      </c>
      <c r="F682" s="75">
        <f t="shared" si="74"/>
        <v>43943</v>
      </c>
      <c r="G682" s="75">
        <f t="shared" si="74"/>
        <v>43946</v>
      </c>
    </row>
    <row r="683" spans="1:7" s="8" customFormat="1" ht="15.75" customHeight="1">
      <c r="A683" s="19"/>
      <c r="B683" s="74" t="s">
        <v>288</v>
      </c>
      <c r="C683" s="74" t="s">
        <v>544</v>
      </c>
      <c r="D683" s="223"/>
      <c r="E683" s="75">
        <f t="shared" si="74"/>
        <v>43947</v>
      </c>
      <c r="F683" s="75">
        <f t="shared" si="74"/>
        <v>43950</v>
      </c>
      <c r="G683" s="75">
        <f t="shared" si="74"/>
        <v>43953</v>
      </c>
    </row>
    <row r="684" spans="1:7" s="8" customFormat="1" ht="15.75" customHeight="1">
      <c r="A684" s="19"/>
      <c r="B684" s="5"/>
      <c r="C684" s="5"/>
      <c r="D684" s="5"/>
      <c r="E684" s="5"/>
      <c r="F684" s="6"/>
      <c r="G684" s="92"/>
    </row>
    <row r="685" spans="1:7" s="8" customFormat="1" ht="15.75" customHeight="1">
      <c r="A685" s="19"/>
      <c r="B685" s="222" t="s">
        <v>679</v>
      </c>
      <c r="C685" s="222" t="s">
        <v>32</v>
      </c>
      <c r="D685" s="222" t="s">
        <v>33</v>
      </c>
      <c r="E685" s="74" t="s">
        <v>661</v>
      </c>
      <c r="F685" s="74" t="s">
        <v>34</v>
      </c>
      <c r="G685" s="74" t="s">
        <v>113</v>
      </c>
    </row>
    <row r="686" spans="1:7" s="8" customFormat="1" ht="15.75" customHeight="1">
      <c r="A686" s="19"/>
      <c r="B686" s="223"/>
      <c r="C686" s="223"/>
      <c r="D686" s="223"/>
      <c r="E686" s="78" t="s">
        <v>24</v>
      </c>
      <c r="F686" s="74" t="s">
        <v>35</v>
      </c>
      <c r="G686" s="74" t="s">
        <v>36</v>
      </c>
    </row>
    <row r="687" spans="1:7" s="8" customFormat="1" ht="15.75" customHeight="1">
      <c r="A687" s="19"/>
      <c r="B687" s="74" t="s">
        <v>892</v>
      </c>
      <c r="C687" s="145" t="s">
        <v>887</v>
      </c>
      <c r="D687" s="236" t="s">
        <v>893</v>
      </c>
      <c r="E687" s="75">
        <v>43922</v>
      </c>
      <c r="F687" s="75">
        <f>E687+3</f>
        <v>43925</v>
      </c>
      <c r="G687" s="75">
        <f>F687+4</f>
        <v>43929</v>
      </c>
    </row>
    <row r="688" spans="1:7" s="8" customFormat="1" ht="15.75" customHeight="1">
      <c r="A688" s="19"/>
      <c r="B688" s="74" t="s">
        <v>894</v>
      </c>
      <c r="C688" s="145" t="s">
        <v>433</v>
      </c>
      <c r="D688" s="227"/>
      <c r="E688" s="75">
        <f t="shared" ref="E688:G691" si="75">E687+7</f>
        <v>43929</v>
      </c>
      <c r="F688" s="75">
        <f t="shared" si="75"/>
        <v>43932</v>
      </c>
      <c r="G688" s="75">
        <f t="shared" si="75"/>
        <v>43936</v>
      </c>
    </row>
    <row r="689" spans="1:7" s="8" customFormat="1" ht="15.75" customHeight="1">
      <c r="A689" s="19"/>
      <c r="B689" s="74" t="s">
        <v>895</v>
      </c>
      <c r="C689" s="145" t="s">
        <v>434</v>
      </c>
      <c r="D689" s="227"/>
      <c r="E689" s="75">
        <f t="shared" si="75"/>
        <v>43936</v>
      </c>
      <c r="F689" s="75">
        <f t="shared" si="75"/>
        <v>43939</v>
      </c>
      <c r="G689" s="75">
        <f t="shared" si="75"/>
        <v>43943</v>
      </c>
    </row>
    <row r="690" spans="1:7" s="8" customFormat="1" ht="15.75" customHeight="1">
      <c r="A690" s="19"/>
      <c r="B690" s="74" t="s">
        <v>894</v>
      </c>
      <c r="C690" s="145" t="s">
        <v>435</v>
      </c>
      <c r="D690" s="227"/>
      <c r="E690" s="75">
        <f t="shared" si="75"/>
        <v>43943</v>
      </c>
      <c r="F690" s="75">
        <f t="shared" si="75"/>
        <v>43946</v>
      </c>
      <c r="G690" s="75">
        <f t="shared" si="75"/>
        <v>43950</v>
      </c>
    </row>
    <row r="691" spans="1:7" s="8" customFormat="1" ht="15.75" customHeight="1">
      <c r="A691" s="19"/>
      <c r="B691" s="74"/>
      <c r="C691" s="145"/>
      <c r="D691" s="228"/>
      <c r="E691" s="75">
        <f t="shared" si="75"/>
        <v>43950</v>
      </c>
      <c r="F691" s="75">
        <f t="shared" si="75"/>
        <v>43953</v>
      </c>
      <c r="G691" s="75">
        <f t="shared" si="75"/>
        <v>43957</v>
      </c>
    </row>
    <row r="692" spans="1:7" s="8" customFormat="1" ht="15.75" customHeight="1">
      <c r="A692" s="19"/>
      <c r="B692" s="43"/>
      <c r="C692" s="31"/>
      <c r="D692" s="31"/>
      <c r="E692" s="31"/>
      <c r="F692" s="14"/>
      <c r="G692" s="14"/>
    </row>
    <row r="693" spans="1:7" s="8" customFormat="1" ht="15.75" customHeight="1">
      <c r="A693" s="19"/>
      <c r="B693" s="93"/>
      <c r="C693" s="5"/>
      <c r="D693" s="6"/>
      <c r="E693" s="6"/>
      <c r="F693" s="92"/>
      <c r="G693" s="92"/>
    </row>
    <row r="694" spans="1:7" s="8" customFormat="1" ht="15.75" customHeight="1">
      <c r="A694" s="19"/>
      <c r="B694" s="222" t="s">
        <v>31</v>
      </c>
      <c r="C694" s="222" t="s">
        <v>32</v>
      </c>
      <c r="D694" s="222" t="s">
        <v>33</v>
      </c>
      <c r="E694" s="74" t="s">
        <v>374</v>
      </c>
      <c r="F694" s="74" t="s">
        <v>34</v>
      </c>
      <c r="G694" s="74" t="s">
        <v>115</v>
      </c>
    </row>
    <row r="695" spans="1:7" s="8" customFormat="1" ht="15.75" customHeight="1">
      <c r="A695" s="19" t="s">
        <v>114</v>
      </c>
      <c r="B695" s="223"/>
      <c r="C695" s="223"/>
      <c r="D695" s="223"/>
      <c r="E695" s="78" t="s">
        <v>24</v>
      </c>
      <c r="F695" s="74" t="s">
        <v>35</v>
      </c>
      <c r="G695" s="74" t="s">
        <v>36</v>
      </c>
    </row>
    <row r="696" spans="1:7" s="8" customFormat="1" ht="15.75" customHeight="1">
      <c r="A696" s="19"/>
      <c r="B696" s="74" t="s">
        <v>25</v>
      </c>
      <c r="C696" s="124" t="s">
        <v>896</v>
      </c>
      <c r="D696" s="222" t="s">
        <v>897</v>
      </c>
      <c r="E696" s="75">
        <v>43921</v>
      </c>
      <c r="F696" s="75">
        <f>E696+4</f>
        <v>43925</v>
      </c>
      <c r="G696" s="75">
        <f>F696+4</f>
        <v>43929</v>
      </c>
    </row>
    <row r="697" spans="1:7" s="8" customFormat="1" ht="15.75" customHeight="1">
      <c r="A697" s="19"/>
      <c r="B697" s="74" t="s">
        <v>898</v>
      </c>
      <c r="C697" s="124" t="s">
        <v>539</v>
      </c>
      <c r="D697" s="226"/>
      <c r="E697" s="75">
        <f t="shared" ref="E697:G700" si="76">E696+7</f>
        <v>43928</v>
      </c>
      <c r="F697" s="75">
        <f t="shared" si="76"/>
        <v>43932</v>
      </c>
      <c r="G697" s="75">
        <f t="shared" si="76"/>
        <v>43936</v>
      </c>
    </row>
    <row r="698" spans="1:7" s="8" customFormat="1" ht="15.75" customHeight="1">
      <c r="A698" s="19"/>
      <c r="B698" s="74" t="s">
        <v>25</v>
      </c>
      <c r="C698" s="124" t="s">
        <v>540</v>
      </c>
      <c r="D698" s="226"/>
      <c r="E698" s="75">
        <f t="shared" si="76"/>
        <v>43935</v>
      </c>
      <c r="F698" s="75">
        <f t="shared" si="76"/>
        <v>43939</v>
      </c>
      <c r="G698" s="75">
        <f t="shared" si="76"/>
        <v>43943</v>
      </c>
    </row>
    <row r="699" spans="1:7" s="8" customFormat="1" ht="15.75" customHeight="1">
      <c r="A699" s="19"/>
      <c r="B699" s="74" t="s">
        <v>25</v>
      </c>
      <c r="C699" s="124" t="s">
        <v>541</v>
      </c>
      <c r="D699" s="226"/>
      <c r="E699" s="75">
        <f t="shared" si="76"/>
        <v>43942</v>
      </c>
      <c r="F699" s="75">
        <f t="shared" si="76"/>
        <v>43946</v>
      </c>
      <c r="G699" s="75">
        <f t="shared" si="76"/>
        <v>43950</v>
      </c>
    </row>
    <row r="700" spans="1:7" s="8" customFormat="1" ht="15.75" customHeight="1">
      <c r="A700" s="39"/>
      <c r="B700" s="74" t="s">
        <v>25</v>
      </c>
      <c r="C700" s="124" t="s">
        <v>542</v>
      </c>
      <c r="D700" s="223"/>
      <c r="E700" s="75">
        <f t="shared" si="76"/>
        <v>43949</v>
      </c>
      <c r="F700" s="75">
        <f t="shared" si="76"/>
        <v>43953</v>
      </c>
      <c r="G700" s="75">
        <f t="shared" si="76"/>
        <v>43957</v>
      </c>
    </row>
    <row r="701" spans="1:7" s="8" customFormat="1" ht="15.75" customHeight="1">
      <c r="A701" s="19"/>
      <c r="B701" s="31"/>
      <c r="C701" s="31"/>
      <c r="D701" s="31"/>
      <c r="E701" s="31"/>
      <c r="F701" s="14"/>
      <c r="G701" s="14"/>
    </row>
    <row r="702" spans="1:7" s="8" customFormat="1" ht="15.75" customHeight="1">
      <c r="A702" s="19"/>
      <c r="B702" s="93"/>
      <c r="C702" s="5"/>
      <c r="D702" s="6"/>
      <c r="E702" s="6"/>
      <c r="F702" s="92"/>
      <c r="G702" s="92"/>
    </row>
    <row r="703" spans="1:7" s="8" customFormat="1" ht="15.75" customHeight="1">
      <c r="A703" s="19"/>
      <c r="B703" s="224" t="s">
        <v>31</v>
      </c>
      <c r="C703" s="224" t="s">
        <v>32</v>
      </c>
      <c r="D703" s="224" t="s">
        <v>33</v>
      </c>
      <c r="E703" s="74" t="s">
        <v>374</v>
      </c>
      <c r="F703" s="74" t="s">
        <v>34</v>
      </c>
      <c r="G703" s="74" t="s">
        <v>899</v>
      </c>
    </row>
    <row r="704" spans="1:7" s="8" customFormat="1" ht="15.75" customHeight="1">
      <c r="A704" s="19" t="s">
        <v>900</v>
      </c>
      <c r="B704" s="225"/>
      <c r="C704" s="225"/>
      <c r="D704" s="225"/>
      <c r="E704" s="74" t="s">
        <v>24</v>
      </c>
      <c r="F704" s="74" t="s">
        <v>35</v>
      </c>
      <c r="G704" s="74" t="s">
        <v>36</v>
      </c>
    </row>
    <row r="705" spans="1:7" s="8" customFormat="1" ht="15.75" customHeight="1">
      <c r="A705" s="19"/>
      <c r="B705" s="74" t="s">
        <v>901</v>
      </c>
      <c r="C705" s="124" t="s">
        <v>902</v>
      </c>
      <c r="D705" s="229" t="s">
        <v>903</v>
      </c>
      <c r="E705" s="75">
        <v>43918</v>
      </c>
      <c r="F705" s="75">
        <f>E705+3</f>
        <v>43921</v>
      </c>
      <c r="G705" s="75">
        <f>F705+5</f>
        <v>43926</v>
      </c>
    </row>
    <row r="706" spans="1:7" s="8" customFormat="1" ht="15.75" customHeight="1">
      <c r="A706" s="19"/>
      <c r="B706" s="74" t="s">
        <v>901</v>
      </c>
      <c r="C706" s="124" t="s">
        <v>538</v>
      </c>
      <c r="D706" s="230"/>
      <c r="E706" s="75">
        <f t="shared" ref="E706:G709" si="77">E705+7</f>
        <v>43925</v>
      </c>
      <c r="F706" s="75">
        <f t="shared" si="77"/>
        <v>43928</v>
      </c>
      <c r="G706" s="75">
        <f t="shared" si="77"/>
        <v>43933</v>
      </c>
    </row>
    <row r="707" spans="1:7" s="8" customFormat="1" ht="15.75" customHeight="1">
      <c r="A707" s="19"/>
      <c r="B707" s="74" t="s">
        <v>904</v>
      </c>
      <c r="C707" s="124" t="s">
        <v>539</v>
      </c>
      <c r="D707" s="230"/>
      <c r="E707" s="75">
        <f t="shared" si="77"/>
        <v>43932</v>
      </c>
      <c r="F707" s="75">
        <f t="shared" si="77"/>
        <v>43935</v>
      </c>
      <c r="G707" s="75">
        <f t="shared" si="77"/>
        <v>43940</v>
      </c>
    </row>
    <row r="708" spans="1:7" s="8" customFormat="1" ht="15.75" customHeight="1">
      <c r="A708" s="19"/>
      <c r="B708" s="74" t="s">
        <v>904</v>
      </c>
      <c r="C708" s="124" t="s">
        <v>540</v>
      </c>
      <c r="D708" s="230"/>
      <c r="E708" s="75">
        <f t="shared" si="77"/>
        <v>43939</v>
      </c>
      <c r="F708" s="75">
        <f t="shared" si="77"/>
        <v>43942</v>
      </c>
      <c r="G708" s="75">
        <f t="shared" si="77"/>
        <v>43947</v>
      </c>
    </row>
    <row r="709" spans="1:7" s="8" customFormat="1" ht="15.75" customHeight="1">
      <c r="A709" s="19"/>
      <c r="B709" s="74" t="s">
        <v>904</v>
      </c>
      <c r="C709" s="124" t="s">
        <v>541</v>
      </c>
      <c r="D709" s="231"/>
      <c r="E709" s="75">
        <f t="shared" si="77"/>
        <v>43946</v>
      </c>
      <c r="F709" s="75">
        <f t="shared" si="77"/>
        <v>43949</v>
      </c>
      <c r="G709" s="75">
        <f t="shared" si="77"/>
        <v>43954</v>
      </c>
    </row>
    <row r="710" spans="1:7" s="8" customFormat="1" ht="15.75" customHeight="1">
      <c r="A710" s="19"/>
      <c r="B710" s="5"/>
      <c r="C710" s="5"/>
      <c r="D710" s="6"/>
      <c r="E710" s="6"/>
      <c r="F710" s="92"/>
      <c r="G710" s="92"/>
    </row>
    <row r="711" spans="1:7" s="8" customFormat="1" ht="15.75">
      <c r="A711" s="19"/>
      <c r="B711" s="222" t="s">
        <v>679</v>
      </c>
      <c r="C711" s="222" t="s">
        <v>32</v>
      </c>
      <c r="D711" s="222" t="s">
        <v>33</v>
      </c>
      <c r="E711" s="74" t="s">
        <v>661</v>
      </c>
      <c r="F711" s="74" t="s">
        <v>34</v>
      </c>
      <c r="G711" s="74" t="s">
        <v>116</v>
      </c>
    </row>
    <row r="712" spans="1:7" s="8" customFormat="1" ht="15.75" customHeight="1">
      <c r="A712" s="19"/>
      <c r="B712" s="223"/>
      <c r="C712" s="223"/>
      <c r="D712" s="223"/>
      <c r="E712" s="78" t="s">
        <v>24</v>
      </c>
      <c r="F712" s="74" t="s">
        <v>35</v>
      </c>
      <c r="G712" s="74" t="s">
        <v>36</v>
      </c>
    </row>
    <row r="713" spans="1:7" s="8" customFormat="1" ht="15.75" customHeight="1">
      <c r="A713" s="19"/>
      <c r="B713" s="74" t="s">
        <v>905</v>
      </c>
      <c r="C713" s="124" t="s">
        <v>896</v>
      </c>
      <c r="D713" s="235" t="s">
        <v>906</v>
      </c>
      <c r="E713" s="75">
        <v>43921</v>
      </c>
      <c r="F713" s="75">
        <f>E713+3</f>
        <v>43924</v>
      </c>
      <c r="G713" s="75">
        <f>F713+3</f>
        <v>43927</v>
      </c>
    </row>
    <row r="714" spans="1:7" s="8" customFormat="1" ht="15.75" customHeight="1">
      <c r="A714" s="19"/>
      <c r="B714" s="74" t="s">
        <v>905</v>
      </c>
      <c r="C714" s="124" t="s">
        <v>539</v>
      </c>
      <c r="D714" s="226"/>
      <c r="E714" s="75">
        <f t="shared" ref="E714:G717" si="78">E713+7</f>
        <v>43928</v>
      </c>
      <c r="F714" s="75">
        <f t="shared" si="78"/>
        <v>43931</v>
      </c>
      <c r="G714" s="75">
        <f t="shared" si="78"/>
        <v>43934</v>
      </c>
    </row>
    <row r="715" spans="1:7" s="8" customFormat="1" ht="15.75" customHeight="1">
      <c r="A715" s="19"/>
      <c r="B715" s="74" t="s">
        <v>905</v>
      </c>
      <c r="C715" s="124" t="s">
        <v>540</v>
      </c>
      <c r="D715" s="226"/>
      <c r="E715" s="75">
        <f t="shared" si="78"/>
        <v>43935</v>
      </c>
      <c r="F715" s="75">
        <f t="shared" si="78"/>
        <v>43938</v>
      </c>
      <c r="G715" s="75">
        <f t="shared" si="78"/>
        <v>43941</v>
      </c>
    </row>
    <row r="716" spans="1:7" s="8" customFormat="1" ht="15.75" customHeight="1">
      <c r="A716" s="19"/>
      <c r="B716" s="74" t="s">
        <v>905</v>
      </c>
      <c r="C716" s="124" t="s">
        <v>541</v>
      </c>
      <c r="D716" s="226"/>
      <c r="E716" s="75">
        <f t="shared" si="78"/>
        <v>43942</v>
      </c>
      <c r="F716" s="75">
        <f t="shared" si="78"/>
        <v>43945</v>
      </c>
      <c r="G716" s="75">
        <f t="shared" si="78"/>
        <v>43948</v>
      </c>
    </row>
    <row r="717" spans="1:7" s="8" customFormat="1" ht="15.75" customHeight="1">
      <c r="A717" s="19"/>
      <c r="B717" s="74" t="s">
        <v>905</v>
      </c>
      <c r="C717" s="124" t="s">
        <v>542</v>
      </c>
      <c r="D717" s="223"/>
      <c r="E717" s="75">
        <f t="shared" si="78"/>
        <v>43949</v>
      </c>
      <c r="F717" s="75">
        <f t="shared" si="78"/>
        <v>43952</v>
      </c>
      <c r="G717" s="75">
        <f t="shared" si="78"/>
        <v>43955</v>
      </c>
    </row>
    <row r="718" spans="1:7" s="8" customFormat="1" ht="15.75" customHeight="1">
      <c r="A718" s="19"/>
      <c r="B718" s="31"/>
      <c r="C718" s="31"/>
      <c r="D718" s="31"/>
      <c r="E718" s="31"/>
      <c r="F718" s="14"/>
      <c r="G718" s="14"/>
    </row>
    <row r="719" spans="1:7" s="8" customFormat="1" ht="15.75" customHeight="1">
      <c r="A719" s="19"/>
      <c r="B719" s="93"/>
      <c r="C719" s="5"/>
      <c r="D719" s="6"/>
      <c r="E719" s="6"/>
      <c r="F719" s="92"/>
      <c r="G719" s="92"/>
    </row>
    <row r="720" spans="1:7" s="8" customFormat="1" ht="15.75" customHeight="1">
      <c r="A720" s="19" t="s">
        <v>907</v>
      </c>
      <c r="B720" s="222" t="s">
        <v>679</v>
      </c>
      <c r="C720" s="222" t="s">
        <v>32</v>
      </c>
      <c r="D720" s="222" t="s">
        <v>33</v>
      </c>
      <c r="E720" s="74" t="s">
        <v>661</v>
      </c>
      <c r="F720" s="74" t="s">
        <v>34</v>
      </c>
      <c r="G720" s="74" t="s">
        <v>117</v>
      </c>
    </row>
    <row r="721" spans="1:7" s="8" customFormat="1" ht="15.75" customHeight="1">
      <c r="A721" s="19"/>
      <c r="B721" s="223"/>
      <c r="C721" s="223"/>
      <c r="D721" s="223"/>
      <c r="E721" s="78" t="s">
        <v>24</v>
      </c>
      <c r="F721" s="74" t="s">
        <v>35</v>
      </c>
      <c r="G721" s="74" t="s">
        <v>36</v>
      </c>
    </row>
    <row r="722" spans="1:7" s="8" customFormat="1" ht="15.75" customHeight="1">
      <c r="A722" s="19"/>
      <c r="B722" s="74" t="s">
        <v>25</v>
      </c>
      <c r="C722" s="124" t="s">
        <v>896</v>
      </c>
      <c r="D722" s="222" t="s">
        <v>908</v>
      </c>
      <c r="E722" s="75">
        <v>43921</v>
      </c>
      <c r="F722" s="75">
        <f>E722+4</f>
        <v>43925</v>
      </c>
      <c r="G722" s="75">
        <f>F722+4</f>
        <v>43929</v>
      </c>
    </row>
    <row r="723" spans="1:7" s="8" customFormat="1" ht="15.75" customHeight="1">
      <c r="A723" s="19"/>
      <c r="B723" s="74" t="s">
        <v>25</v>
      </c>
      <c r="C723" s="124" t="s">
        <v>539</v>
      </c>
      <c r="D723" s="226"/>
      <c r="E723" s="75">
        <f t="shared" ref="E723:G726" si="79">E722+7</f>
        <v>43928</v>
      </c>
      <c r="F723" s="75">
        <f t="shared" si="79"/>
        <v>43932</v>
      </c>
      <c r="G723" s="75">
        <f t="shared" si="79"/>
        <v>43936</v>
      </c>
    </row>
    <row r="724" spans="1:7" s="8" customFormat="1" ht="15.75" customHeight="1">
      <c r="A724" s="19"/>
      <c r="B724" s="74" t="s">
        <v>25</v>
      </c>
      <c r="C724" s="124" t="s">
        <v>540</v>
      </c>
      <c r="D724" s="226"/>
      <c r="E724" s="75">
        <f t="shared" si="79"/>
        <v>43935</v>
      </c>
      <c r="F724" s="75">
        <f t="shared" si="79"/>
        <v>43939</v>
      </c>
      <c r="G724" s="75">
        <f t="shared" si="79"/>
        <v>43943</v>
      </c>
    </row>
    <row r="725" spans="1:7" s="8" customFormat="1" ht="15.75" customHeight="1">
      <c r="A725" s="19"/>
      <c r="B725" s="74" t="s">
        <v>25</v>
      </c>
      <c r="C725" s="124" t="s">
        <v>541</v>
      </c>
      <c r="D725" s="226"/>
      <c r="E725" s="75">
        <f t="shared" si="79"/>
        <v>43942</v>
      </c>
      <c r="F725" s="75">
        <f t="shared" si="79"/>
        <v>43946</v>
      </c>
      <c r="G725" s="75">
        <f t="shared" si="79"/>
        <v>43950</v>
      </c>
    </row>
    <row r="726" spans="1:7" s="8" customFormat="1" ht="15.75" customHeight="1">
      <c r="A726" s="19"/>
      <c r="B726" s="74" t="s">
        <v>25</v>
      </c>
      <c r="C726" s="124" t="s">
        <v>542</v>
      </c>
      <c r="D726" s="223"/>
      <c r="E726" s="75">
        <f t="shared" si="79"/>
        <v>43949</v>
      </c>
      <c r="F726" s="75">
        <f t="shared" si="79"/>
        <v>43953</v>
      </c>
      <c r="G726" s="75">
        <f t="shared" si="79"/>
        <v>43957</v>
      </c>
    </row>
    <row r="727" spans="1:7" s="8" customFormat="1" ht="15.75" customHeight="1">
      <c r="A727" s="19"/>
      <c r="B727" s="5"/>
      <c r="C727" s="5"/>
      <c r="D727" s="6"/>
      <c r="E727" s="6"/>
      <c r="F727" s="92"/>
      <c r="G727" s="92"/>
    </row>
    <row r="728" spans="1:7" s="8" customFormat="1" ht="15.75" customHeight="1">
      <c r="A728" s="46" t="s">
        <v>26</v>
      </c>
      <c r="B728" s="47"/>
      <c r="C728" s="47"/>
      <c r="D728" s="47"/>
      <c r="E728" s="47"/>
      <c r="F728" s="47"/>
      <c r="G728" s="47"/>
    </row>
    <row r="729" spans="1:7" s="8" customFormat="1" ht="15.75" customHeight="1">
      <c r="A729" s="19"/>
      <c r="B729" s="5"/>
      <c r="C729" s="92"/>
      <c r="D729" s="23"/>
      <c r="E729" s="6"/>
      <c r="F729" s="92"/>
      <c r="G729" s="92"/>
    </row>
    <row r="730" spans="1:7" s="8" customFormat="1" ht="15.75" customHeight="1">
      <c r="A730" s="19" t="s">
        <v>909</v>
      </c>
      <c r="B730" s="222" t="s">
        <v>31</v>
      </c>
      <c r="C730" s="94" t="s">
        <v>32</v>
      </c>
      <c r="D730" s="94" t="s">
        <v>33</v>
      </c>
      <c r="E730" s="74" t="s">
        <v>374</v>
      </c>
      <c r="F730" s="74" t="s">
        <v>34</v>
      </c>
      <c r="G730" s="94" t="s">
        <v>910</v>
      </c>
    </row>
    <row r="731" spans="1:7" s="8" customFormat="1" ht="15.75" customHeight="1">
      <c r="A731" s="19"/>
      <c r="B731" s="223"/>
      <c r="C731" s="95"/>
      <c r="D731" s="95"/>
      <c r="E731" s="95" t="s">
        <v>24</v>
      </c>
      <c r="F731" s="77" t="s">
        <v>35</v>
      </c>
      <c r="G731" s="74" t="s">
        <v>36</v>
      </c>
    </row>
    <row r="732" spans="1:7" s="8" customFormat="1" ht="15.75" customHeight="1">
      <c r="A732" s="19"/>
      <c r="B732" s="81" t="s">
        <v>362</v>
      </c>
      <c r="C732" s="83" t="s">
        <v>540</v>
      </c>
      <c r="D732" s="232" t="s">
        <v>648</v>
      </c>
      <c r="E732" s="80">
        <v>43918</v>
      </c>
      <c r="F732" s="80">
        <f>E732+4</f>
        <v>43922</v>
      </c>
      <c r="G732" s="75">
        <f>F732+3</f>
        <v>43925</v>
      </c>
    </row>
    <row r="733" spans="1:7" s="8" customFormat="1" ht="15.75" customHeight="1">
      <c r="A733" s="19"/>
      <c r="B733" s="81" t="s">
        <v>282</v>
      </c>
      <c r="C733" s="83" t="s">
        <v>539</v>
      </c>
      <c r="D733" s="233"/>
      <c r="E733" s="80">
        <f t="shared" ref="E733:G736" si="80">E732+7</f>
        <v>43925</v>
      </c>
      <c r="F733" s="80">
        <f t="shared" si="80"/>
        <v>43929</v>
      </c>
      <c r="G733" s="75">
        <f t="shared" si="80"/>
        <v>43932</v>
      </c>
    </row>
    <row r="734" spans="1:7" s="8" customFormat="1" ht="15.75" customHeight="1">
      <c r="A734" s="19"/>
      <c r="B734" s="81" t="s">
        <v>362</v>
      </c>
      <c r="C734" s="83" t="s">
        <v>542</v>
      </c>
      <c r="D734" s="233"/>
      <c r="E734" s="80">
        <f t="shared" si="80"/>
        <v>43932</v>
      </c>
      <c r="F734" s="80">
        <f t="shared" si="80"/>
        <v>43936</v>
      </c>
      <c r="G734" s="75">
        <f t="shared" si="80"/>
        <v>43939</v>
      </c>
    </row>
    <row r="735" spans="1:7" s="8" customFormat="1" ht="15.75" customHeight="1">
      <c r="A735" s="48"/>
      <c r="B735" s="81" t="s">
        <v>282</v>
      </c>
      <c r="C735" s="83" t="s">
        <v>541</v>
      </c>
      <c r="D735" s="233"/>
      <c r="E735" s="80">
        <f t="shared" si="80"/>
        <v>43939</v>
      </c>
      <c r="F735" s="80">
        <f t="shared" si="80"/>
        <v>43943</v>
      </c>
      <c r="G735" s="75">
        <f t="shared" si="80"/>
        <v>43946</v>
      </c>
    </row>
    <row r="736" spans="1:7" s="8" customFormat="1" ht="15.75" customHeight="1">
      <c r="A736" s="19"/>
      <c r="B736" s="81" t="s">
        <v>362</v>
      </c>
      <c r="C736" s="83" t="s">
        <v>647</v>
      </c>
      <c r="D736" s="234"/>
      <c r="E736" s="80">
        <f t="shared" si="80"/>
        <v>43946</v>
      </c>
      <c r="F736" s="80">
        <f t="shared" si="80"/>
        <v>43950</v>
      </c>
      <c r="G736" s="75">
        <f t="shared" si="80"/>
        <v>43953</v>
      </c>
    </row>
    <row r="737" spans="1:7" s="8" customFormat="1" ht="15.75" customHeight="1">
      <c r="A737" s="19"/>
      <c r="B737" s="15"/>
      <c r="C737" s="15"/>
      <c r="D737" s="12"/>
      <c r="E737" s="14"/>
      <c r="F737" s="14"/>
      <c r="G737" s="14"/>
    </row>
    <row r="738" spans="1:7" s="8" customFormat="1" ht="15.75" customHeight="1">
      <c r="A738" s="19"/>
      <c r="B738" s="222" t="s">
        <v>31</v>
      </c>
      <c r="C738" s="94" t="s">
        <v>32</v>
      </c>
      <c r="D738" s="94" t="s">
        <v>33</v>
      </c>
      <c r="E738" s="74" t="s">
        <v>661</v>
      </c>
      <c r="F738" s="74" t="s">
        <v>34</v>
      </c>
      <c r="G738" s="94" t="s">
        <v>911</v>
      </c>
    </row>
    <row r="739" spans="1:7" s="8" customFormat="1" ht="15.75" customHeight="1">
      <c r="A739" s="19"/>
      <c r="B739" s="223"/>
      <c r="C739" s="95"/>
      <c r="D739" s="95"/>
      <c r="E739" s="95" t="s">
        <v>24</v>
      </c>
      <c r="F739" s="77" t="s">
        <v>35</v>
      </c>
      <c r="G739" s="74" t="s">
        <v>36</v>
      </c>
    </row>
    <row r="740" spans="1:7" s="8" customFormat="1" ht="15.75" customHeight="1">
      <c r="A740" s="19"/>
      <c r="B740" s="105" t="s">
        <v>158</v>
      </c>
      <c r="C740" s="81" t="s">
        <v>37</v>
      </c>
      <c r="D740" s="232" t="s">
        <v>912</v>
      </c>
      <c r="E740" s="80">
        <v>43919</v>
      </c>
      <c r="F740" s="80">
        <f>E740+4</f>
        <v>43923</v>
      </c>
      <c r="G740" s="75">
        <f>F740+3</f>
        <v>43926</v>
      </c>
    </row>
    <row r="741" spans="1:7" s="8" customFormat="1" ht="15.75" customHeight="1">
      <c r="A741" s="19"/>
      <c r="B741" s="105" t="s">
        <v>349</v>
      </c>
      <c r="C741" s="81" t="s">
        <v>586</v>
      </c>
      <c r="D741" s="233"/>
      <c r="E741" s="80">
        <f t="shared" ref="E741:G744" si="81">E740+7</f>
        <v>43926</v>
      </c>
      <c r="F741" s="80">
        <f t="shared" si="81"/>
        <v>43930</v>
      </c>
      <c r="G741" s="75">
        <f t="shared" si="81"/>
        <v>43933</v>
      </c>
    </row>
    <row r="742" spans="1:7" s="8" customFormat="1" ht="15.75" customHeight="1">
      <c r="A742" s="19"/>
      <c r="B742" s="105" t="s">
        <v>583</v>
      </c>
      <c r="C742" s="81" t="s">
        <v>587</v>
      </c>
      <c r="D742" s="233"/>
      <c r="E742" s="80">
        <f t="shared" si="81"/>
        <v>43933</v>
      </c>
      <c r="F742" s="80">
        <f t="shared" si="81"/>
        <v>43937</v>
      </c>
      <c r="G742" s="75">
        <f t="shared" si="81"/>
        <v>43940</v>
      </c>
    </row>
    <row r="743" spans="1:7" s="8" customFormat="1" ht="15.75" customHeight="1">
      <c r="A743" s="19"/>
      <c r="B743" s="105" t="s">
        <v>584</v>
      </c>
      <c r="C743" s="81" t="s">
        <v>588</v>
      </c>
      <c r="D743" s="233"/>
      <c r="E743" s="80">
        <f t="shared" si="81"/>
        <v>43940</v>
      </c>
      <c r="F743" s="80">
        <f t="shared" si="81"/>
        <v>43944</v>
      </c>
      <c r="G743" s="75">
        <f t="shared" si="81"/>
        <v>43947</v>
      </c>
    </row>
    <row r="744" spans="1:7" s="8" customFormat="1" ht="15.75" customHeight="1">
      <c r="A744" s="19"/>
      <c r="B744" s="105" t="s">
        <v>585</v>
      </c>
      <c r="C744" s="81" t="s">
        <v>589</v>
      </c>
      <c r="D744" s="234"/>
      <c r="E744" s="80">
        <f t="shared" si="81"/>
        <v>43947</v>
      </c>
      <c r="F744" s="80">
        <f t="shared" si="81"/>
        <v>43951</v>
      </c>
      <c r="G744" s="75">
        <f t="shared" si="81"/>
        <v>43954</v>
      </c>
    </row>
    <row r="745" spans="1:7" s="8" customFormat="1" ht="15.75" customHeight="1">
      <c r="A745" s="19"/>
      <c r="B745" s="15"/>
      <c r="C745" s="15"/>
      <c r="D745" s="12"/>
      <c r="E745" s="14"/>
      <c r="F745" s="14"/>
      <c r="G745" s="14"/>
    </row>
    <row r="746" spans="1:7" s="8" customFormat="1" ht="15.75" customHeight="1">
      <c r="A746" s="19"/>
      <c r="B746" s="15"/>
      <c r="C746" s="15"/>
      <c r="D746" s="12"/>
      <c r="E746" s="14"/>
      <c r="F746" s="14"/>
      <c r="G746" s="14"/>
    </row>
    <row r="747" spans="1:7" s="8" customFormat="1" ht="15.75" customHeight="1">
      <c r="A747" s="19"/>
      <c r="B747" s="222" t="s">
        <v>31</v>
      </c>
      <c r="C747" s="94" t="s">
        <v>32</v>
      </c>
      <c r="D747" s="94" t="s">
        <v>33</v>
      </c>
      <c r="E747" s="74" t="s">
        <v>661</v>
      </c>
      <c r="F747" s="74" t="s">
        <v>34</v>
      </c>
      <c r="G747" s="94" t="s">
        <v>911</v>
      </c>
    </row>
    <row r="748" spans="1:7" s="8" customFormat="1" ht="15.75" customHeight="1">
      <c r="A748" s="19"/>
      <c r="B748" s="223"/>
      <c r="C748" s="88"/>
      <c r="D748" s="95"/>
      <c r="E748" s="95" t="s">
        <v>24</v>
      </c>
      <c r="F748" s="77" t="s">
        <v>35</v>
      </c>
      <c r="G748" s="74" t="s">
        <v>36</v>
      </c>
    </row>
    <row r="749" spans="1:7" s="8" customFormat="1" ht="15.75" customHeight="1">
      <c r="A749" s="19"/>
      <c r="B749" s="81" t="s">
        <v>649</v>
      </c>
      <c r="C749" s="89" t="s">
        <v>363</v>
      </c>
      <c r="D749" s="232" t="s">
        <v>658</v>
      </c>
      <c r="E749" s="80">
        <v>43922</v>
      </c>
      <c r="F749" s="80">
        <f>E749+4</f>
        <v>43926</v>
      </c>
      <c r="G749" s="75">
        <f>F749+3</f>
        <v>43929</v>
      </c>
    </row>
    <row r="750" spans="1:7" s="8" customFormat="1" ht="15.75" customHeight="1">
      <c r="A750" s="19"/>
      <c r="B750" s="81" t="s">
        <v>292</v>
      </c>
      <c r="C750" s="90" t="s">
        <v>363</v>
      </c>
      <c r="D750" s="233"/>
      <c r="E750" s="80">
        <f t="shared" ref="E750:G753" si="82">E749+7</f>
        <v>43929</v>
      </c>
      <c r="F750" s="80">
        <f t="shared" si="82"/>
        <v>43933</v>
      </c>
      <c r="G750" s="75">
        <f t="shared" si="82"/>
        <v>43936</v>
      </c>
    </row>
    <row r="751" spans="1:7" s="8" customFormat="1" ht="15.75" customHeight="1">
      <c r="A751" s="19"/>
      <c r="B751" s="81" t="s">
        <v>366</v>
      </c>
      <c r="C751" s="89" t="s">
        <v>365</v>
      </c>
      <c r="D751" s="233"/>
      <c r="E751" s="80">
        <f t="shared" si="82"/>
        <v>43936</v>
      </c>
      <c r="F751" s="80">
        <f t="shared" si="82"/>
        <v>43940</v>
      </c>
      <c r="G751" s="75">
        <f t="shared" si="82"/>
        <v>43943</v>
      </c>
    </row>
    <row r="752" spans="1:7" s="8" customFormat="1" ht="15.75" customHeight="1">
      <c r="A752" s="19"/>
      <c r="B752" s="81" t="s">
        <v>216</v>
      </c>
      <c r="C752" s="90" t="s">
        <v>364</v>
      </c>
      <c r="D752" s="233"/>
      <c r="E752" s="80">
        <f t="shared" si="82"/>
        <v>43943</v>
      </c>
      <c r="F752" s="80">
        <f t="shared" si="82"/>
        <v>43947</v>
      </c>
      <c r="G752" s="75">
        <f t="shared" si="82"/>
        <v>43950</v>
      </c>
    </row>
    <row r="753" spans="1:7" s="8" customFormat="1" ht="15.75" customHeight="1">
      <c r="A753" s="19"/>
      <c r="B753" s="81" t="s">
        <v>649</v>
      </c>
      <c r="C753" s="89" t="s">
        <v>364</v>
      </c>
      <c r="D753" s="234"/>
      <c r="E753" s="80">
        <f t="shared" si="82"/>
        <v>43950</v>
      </c>
      <c r="F753" s="80">
        <f t="shared" si="82"/>
        <v>43954</v>
      </c>
      <c r="G753" s="75">
        <f t="shared" si="82"/>
        <v>43957</v>
      </c>
    </row>
    <row r="754" spans="1:7" s="8" customFormat="1" ht="15.75" customHeight="1">
      <c r="A754" s="19"/>
      <c r="B754" s="15"/>
      <c r="C754" s="15"/>
      <c r="D754" s="12"/>
      <c r="E754" s="14"/>
      <c r="F754" s="14"/>
      <c r="G754" s="14"/>
    </row>
    <row r="755" spans="1:7" s="8" customFormat="1" ht="15.75" customHeight="1">
      <c r="A755" s="100" t="s">
        <v>118</v>
      </c>
      <c r="B755" s="40"/>
      <c r="C755" s="40"/>
      <c r="D755" s="40"/>
      <c r="E755" s="40"/>
      <c r="F755" s="40"/>
      <c r="G755" s="40"/>
    </row>
    <row r="756" spans="1:7" s="8" customFormat="1" ht="15.75" customHeight="1">
      <c r="A756" s="19"/>
      <c r="B756" s="91"/>
      <c r="C756" s="5"/>
      <c r="D756" s="6"/>
      <c r="E756" s="6"/>
      <c r="F756" s="92"/>
      <c r="G756" s="92"/>
    </row>
    <row r="757" spans="1:7" s="8" customFormat="1" ht="15.75" customHeight="1">
      <c r="A757" s="19"/>
      <c r="B757" s="11"/>
      <c r="C757" s="11"/>
      <c r="D757" s="17"/>
      <c r="E757" s="14"/>
      <c r="F757" s="14"/>
      <c r="G757" s="14"/>
    </row>
    <row r="758" spans="1:7" s="8" customFormat="1" ht="15.75" customHeight="1">
      <c r="A758" s="19" t="s">
        <v>913</v>
      </c>
      <c r="B758" s="224" t="s">
        <v>31</v>
      </c>
      <c r="C758" s="224" t="s">
        <v>32</v>
      </c>
      <c r="D758" s="224" t="s">
        <v>33</v>
      </c>
      <c r="E758" s="74" t="s">
        <v>661</v>
      </c>
      <c r="F758" s="74" t="s">
        <v>34</v>
      </c>
      <c r="G758" s="74" t="s">
        <v>914</v>
      </c>
    </row>
    <row r="759" spans="1:7" s="8" customFormat="1" ht="15.75" customHeight="1">
      <c r="A759" s="19"/>
      <c r="B759" s="225"/>
      <c r="C759" s="225"/>
      <c r="D759" s="225"/>
      <c r="E759" s="74" t="s">
        <v>24</v>
      </c>
      <c r="F759" s="74" t="s">
        <v>35</v>
      </c>
      <c r="G759" s="74" t="s">
        <v>915</v>
      </c>
    </row>
    <row r="760" spans="1:7" s="8" customFormat="1" ht="15.75" customHeight="1">
      <c r="A760" s="19"/>
      <c r="B760" s="155" t="s">
        <v>576</v>
      </c>
      <c r="C760" s="156" t="s">
        <v>579</v>
      </c>
      <c r="D760" s="219" t="s">
        <v>916</v>
      </c>
      <c r="E760" s="104">
        <v>43918</v>
      </c>
      <c r="F760" s="104">
        <f>E760+4</f>
        <v>43922</v>
      </c>
      <c r="G760" s="75">
        <f>F760+10</f>
        <v>43932</v>
      </c>
    </row>
    <row r="761" spans="1:7" s="8" customFormat="1" ht="15.75" customHeight="1">
      <c r="A761" s="19"/>
      <c r="B761" s="155" t="s">
        <v>577</v>
      </c>
      <c r="C761" s="156" t="s">
        <v>580</v>
      </c>
      <c r="D761" s="227"/>
      <c r="E761" s="76">
        <f t="shared" ref="E761:G764" si="83">E760+7</f>
        <v>43925</v>
      </c>
      <c r="F761" s="104">
        <f t="shared" si="83"/>
        <v>43929</v>
      </c>
      <c r="G761" s="75">
        <f t="shared" si="83"/>
        <v>43939</v>
      </c>
    </row>
    <row r="762" spans="1:7" s="8" customFormat="1" ht="15.75" customHeight="1">
      <c r="A762" s="19"/>
      <c r="B762" s="155"/>
      <c r="C762" s="156"/>
      <c r="D762" s="227"/>
      <c r="E762" s="76">
        <f t="shared" si="83"/>
        <v>43932</v>
      </c>
      <c r="F762" s="104">
        <f t="shared" si="83"/>
        <v>43936</v>
      </c>
      <c r="G762" s="75">
        <f t="shared" si="83"/>
        <v>43946</v>
      </c>
    </row>
    <row r="763" spans="1:7" s="8" customFormat="1" ht="15.75" customHeight="1">
      <c r="A763" s="19"/>
      <c r="B763" s="155" t="s">
        <v>578</v>
      </c>
      <c r="C763" s="156" t="s">
        <v>581</v>
      </c>
      <c r="D763" s="227"/>
      <c r="E763" s="76">
        <f t="shared" si="83"/>
        <v>43939</v>
      </c>
      <c r="F763" s="104">
        <f t="shared" si="83"/>
        <v>43943</v>
      </c>
      <c r="G763" s="75">
        <f t="shared" si="83"/>
        <v>43953</v>
      </c>
    </row>
    <row r="764" spans="1:7" s="8" customFormat="1" ht="15.75" customHeight="1">
      <c r="A764" s="19"/>
      <c r="B764" s="155"/>
      <c r="C764" s="152"/>
      <c r="D764" s="228"/>
      <c r="E764" s="76">
        <f t="shared" si="83"/>
        <v>43946</v>
      </c>
      <c r="F764" s="104">
        <f t="shared" si="83"/>
        <v>43950</v>
      </c>
      <c r="G764" s="75">
        <f t="shared" si="83"/>
        <v>43960</v>
      </c>
    </row>
    <row r="765" spans="1:7" s="8" customFormat="1" ht="15.75" customHeight="1">
      <c r="A765" s="19"/>
      <c r="B765" s="5"/>
      <c r="C765" s="5"/>
      <c r="D765" s="6"/>
      <c r="E765" s="6"/>
      <c r="F765" s="92"/>
      <c r="G765" s="92"/>
    </row>
    <row r="766" spans="1:7" s="8" customFormat="1" ht="15.75" customHeight="1">
      <c r="A766" s="19"/>
      <c r="B766" s="5"/>
      <c r="C766" s="5"/>
      <c r="D766" s="6"/>
      <c r="E766" s="6"/>
      <c r="F766" s="92"/>
      <c r="G766" s="92"/>
    </row>
    <row r="767" spans="1:7" s="8" customFormat="1" ht="15.75" customHeight="1">
      <c r="A767" s="19"/>
      <c r="B767" s="91"/>
      <c r="C767" s="92"/>
      <c r="D767" s="6"/>
      <c r="E767" s="6"/>
      <c r="F767" s="92"/>
      <c r="G767" s="92"/>
    </row>
    <row r="768" spans="1:7" s="8" customFormat="1" ht="15.75" customHeight="1">
      <c r="A768" s="19"/>
      <c r="B768" s="222" t="s">
        <v>31</v>
      </c>
      <c r="C768" s="222" t="s">
        <v>32</v>
      </c>
      <c r="D768" s="222" t="s">
        <v>33</v>
      </c>
      <c r="E768" s="74" t="s">
        <v>917</v>
      </c>
      <c r="F768" s="74" t="s">
        <v>34</v>
      </c>
      <c r="G768" s="94" t="s">
        <v>122</v>
      </c>
    </row>
    <row r="769" spans="1:7" s="8" customFormat="1" ht="15.75" customHeight="1">
      <c r="A769" s="19" t="s">
        <v>918</v>
      </c>
      <c r="B769" s="223"/>
      <c r="C769" s="223"/>
      <c r="D769" s="223"/>
      <c r="E769" s="78" t="s">
        <v>24</v>
      </c>
      <c r="F769" s="77" t="s">
        <v>35</v>
      </c>
      <c r="G769" s="74" t="s">
        <v>36</v>
      </c>
    </row>
    <row r="770" spans="1:7" s="8" customFormat="1" ht="15.75" customHeight="1">
      <c r="A770" s="19"/>
      <c r="B770" s="105" t="s">
        <v>596</v>
      </c>
      <c r="C770" s="105" t="s">
        <v>598</v>
      </c>
      <c r="D770" s="219" t="s">
        <v>919</v>
      </c>
      <c r="E770" s="80">
        <v>43922</v>
      </c>
      <c r="F770" s="80">
        <f>E770+5</f>
        <v>43927</v>
      </c>
      <c r="G770" s="75">
        <f>F770+19</f>
        <v>43946</v>
      </c>
    </row>
    <row r="771" spans="1:7" s="8" customFormat="1" ht="15.75" customHeight="1">
      <c r="A771" s="19"/>
      <c r="B771" s="105" t="s">
        <v>597</v>
      </c>
      <c r="C771" s="105" t="s">
        <v>599</v>
      </c>
      <c r="D771" s="227"/>
      <c r="E771" s="80">
        <f t="shared" ref="E771:G774" si="84">E770+7</f>
        <v>43929</v>
      </c>
      <c r="F771" s="80">
        <f t="shared" si="84"/>
        <v>43934</v>
      </c>
      <c r="G771" s="75">
        <f t="shared" si="84"/>
        <v>43953</v>
      </c>
    </row>
    <row r="772" spans="1:7" s="8" customFormat="1" ht="15.75" customHeight="1">
      <c r="A772" s="19"/>
      <c r="B772" s="105" t="s">
        <v>593</v>
      </c>
      <c r="C772" s="105" t="s">
        <v>600</v>
      </c>
      <c r="D772" s="227"/>
      <c r="E772" s="80">
        <f t="shared" si="84"/>
        <v>43936</v>
      </c>
      <c r="F772" s="80">
        <f t="shared" si="84"/>
        <v>43941</v>
      </c>
      <c r="G772" s="75">
        <f t="shared" si="84"/>
        <v>43960</v>
      </c>
    </row>
    <row r="773" spans="1:7" s="8" customFormat="1" ht="15.75" customHeight="1">
      <c r="A773" s="19"/>
      <c r="B773" s="105" t="s">
        <v>594</v>
      </c>
      <c r="C773" s="105" t="s">
        <v>600</v>
      </c>
      <c r="D773" s="227"/>
      <c r="E773" s="80">
        <f t="shared" si="84"/>
        <v>43943</v>
      </c>
      <c r="F773" s="80">
        <f t="shared" si="84"/>
        <v>43948</v>
      </c>
      <c r="G773" s="75">
        <f t="shared" si="84"/>
        <v>43967</v>
      </c>
    </row>
    <row r="774" spans="1:7" s="8" customFormat="1" ht="15.75" customHeight="1">
      <c r="A774" s="39"/>
      <c r="B774" s="105" t="s">
        <v>595</v>
      </c>
      <c r="C774" s="105" t="s">
        <v>600</v>
      </c>
      <c r="D774" s="228"/>
      <c r="E774" s="80">
        <f t="shared" si="84"/>
        <v>43950</v>
      </c>
      <c r="F774" s="80">
        <f t="shared" si="84"/>
        <v>43955</v>
      </c>
      <c r="G774" s="75">
        <f t="shared" si="84"/>
        <v>43974</v>
      </c>
    </row>
    <row r="775" spans="1:7" s="8" customFormat="1" ht="15.75" customHeight="1">
      <c r="A775" s="19"/>
      <c r="B775" s="5"/>
      <c r="C775" s="92"/>
      <c r="D775" s="6"/>
      <c r="E775" s="6"/>
      <c r="F775" s="92"/>
      <c r="G775" s="92"/>
    </row>
    <row r="776" spans="1:7" s="8" customFormat="1" ht="15.75" customHeight="1">
      <c r="A776" s="19"/>
      <c r="B776" s="91"/>
      <c r="C776" s="5"/>
      <c r="D776" s="6"/>
      <c r="E776" s="6"/>
      <c r="F776" s="92"/>
      <c r="G776" s="92"/>
    </row>
    <row r="777" spans="1:7" s="8" customFormat="1" ht="15.75" customHeight="1">
      <c r="A777" s="19" t="s">
        <v>920</v>
      </c>
      <c r="B777" s="222" t="s">
        <v>31</v>
      </c>
      <c r="C777" s="222" t="s">
        <v>32</v>
      </c>
      <c r="D777" s="222" t="s">
        <v>33</v>
      </c>
      <c r="E777" s="74" t="s">
        <v>661</v>
      </c>
      <c r="F777" s="74" t="s">
        <v>34</v>
      </c>
      <c r="G777" s="94" t="s">
        <v>122</v>
      </c>
    </row>
    <row r="778" spans="1:7" s="8" customFormat="1" ht="15.75" customHeight="1">
      <c r="A778" s="19"/>
      <c r="B778" s="223"/>
      <c r="C778" s="223"/>
      <c r="D778" s="223"/>
      <c r="E778" s="78" t="s">
        <v>24</v>
      </c>
      <c r="F778" s="77" t="s">
        <v>35</v>
      </c>
      <c r="G778" s="74" t="s">
        <v>36</v>
      </c>
    </row>
    <row r="779" spans="1:7" s="8" customFormat="1" ht="15.75" customHeight="1">
      <c r="A779" s="19"/>
      <c r="B779" s="110" t="s">
        <v>590</v>
      </c>
      <c r="C779" s="157" t="s">
        <v>231</v>
      </c>
      <c r="D779" s="219" t="s">
        <v>921</v>
      </c>
      <c r="E779" s="104">
        <v>43918</v>
      </c>
      <c r="F779" s="104">
        <f>E779+4</f>
        <v>43922</v>
      </c>
      <c r="G779" s="75">
        <f>F779+10</f>
        <v>43932</v>
      </c>
    </row>
    <row r="780" spans="1:7" s="8" customFormat="1" ht="15.75" customHeight="1">
      <c r="A780" s="19"/>
      <c r="B780" s="110" t="s">
        <v>591</v>
      </c>
      <c r="C780" s="157" t="s">
        <v>295</v>
      </c>
      <c r="D780" s="227"/>
      <c r="E780" s="76">
        <f t="shared" ref="E780:G783" si="85">E779+7</f>
        <v>43925</v>
      </c>
      <c r="F780" s="104">
        <f t="shared" si="85"/>
        <v>43929</v>
      </c>
      <c r="G780" s="75">
        <f t="shared" si="85"/>
        <v>43939</v>
      </c>
    </row>
    <row r="781" spans="1:7" s="8" customFormat="1" ht="15.75" customHeight="1">
      <c r="A781" s="19"/>
      <c r="B781" s="110" t="s">
        <v>325</v>
      </c>
      <c r="C781" s="157" t="s">
        <v>222</v>
      </c>
      <c r="D781" s="227"/>
      <c r="E781" s="76">
        <f t="shared" si="85"/>
        <v>43932</v>
      </c>
      <c r="F781" s="104">
        <f t="shared" si="85"/>
        <v>43936</v>
      </c>
      <c r="G781" s="75">
        <f t="shared" si="85"/>
        <v>43946</v>
      </c>
    </row>
    <row r="782" spans="1:7" s="8" customFormat="1" ht="15.75" customHeight="1">
      <c r="A782" s="19"/>
      <c r="B782" s="110" t="s">
        <v>592</v>
      </c>
      <c r="C782" s="157" t="s">
        <v>224</v>
      </c>
      <c r="D782" s="227"/>
      <c r="E782" s="76">
        <f t="shared" si="85"/>
        <v>43939</v>
      </c>
      <c r="F782" s="104">
        <f t="shared" si="85"/>
        <v>43943</v>
      </c>
      <c r="G782" s="75">
        <f t="shared" si="85"/>
        <v>43953</v>
      </c>
    </row>
    <row r="783" spans="1:7" s="8" customFormat="1" ht="15.75" customHeight="1">
      <c r="A783" s="19"/>
      <c r="B783" s="110" t="s">
        <v>326</v>
      </c>
      <c r="C783" s="110" t="s">
        <v>232</v>
      </c>
      <c r="D783" s="228"/>
      <c r="E783" s="76">
        <f t="shared" si="85"/>
        <v>43946</v>
      </c>
      <c r="F783" s="104">
        <f t="shared" si="85"/>
        <v>43950</v>
      </c>
      <c r="G783" s="75">
        <f t="shared" si="85"/>
        <v>43960</v>
      </c>
    </row>
    <row r="784" spans="1:7" s="8" customFormat="1" ht="15.75" customHeight="1">
      <c r="A784" s="19"/>
      <c r="B784" s="34"/>
      <c r="C784" s="5"/>
      <c r="D784" s="6"/>
      <c r="E784" s="6"/>
      <c r="F784" s="92"/>
      <c r="G784" s="92"/>
    </row>
    <row r="785" spans="1:7" s="8" customFormat="1" ht="15.75" customHeight="1">
      <c r="A785" s="19"/>
      <c r="B785" s="91"/>
      <c r="C785" s="5"/>
      <c r="D785" s="6"/>
      <c r="E785" s="6"/>
      <c r="F785" s="92"/>
      <c r="G785" s="92"/>
    </row>
    <row r="786" spans="1:7" s="8" customFormat="1" ht="15.75" customHeight="1">
      <c r="A786" s="19"/>
      <c r="B786" s="15"/>
      <c r="C786" s="15"/>
      <c r="D786" s="17"/>
      <c r="E786" s="17"/>
      <c r="F786" s="14"/>
      <c r="G786" s="14"/>
    </row>
    <row r="787" spans="1:7" s="8" customFormat="1" ht="15.75" customHeight="1">
      <c r="A787" s="19" t="s">
        <v>922</v>
      </c>
      <c r="B787" s="224" t="s">
        <v>31</v>
      </c>
      <c r="C787" s="224" t="s">
        <v>32</v>
      </c>
      <c r="D787" s="224" t="s">
        <v>660</v>
      </c>
      <c r="E787" s="74" t="s">
        <v>661</v>
      </c>
      <c r="F787" s="74" t="s">
        <v>34</v>
      </c>
      <c r="G787" s="74" t="s">
        <v>124</v>
      </c>
    </row>
    <row r="788" spans="1:7" s="8" customFormat="1" ht="15.75" customHeight="1">
      <c r="A788" s="19"/>
      <c r="B788" s="225"/>
      <c r="C788" s="225"/>
      <c r="D788" s="225"/>
      <c r="E788" s="74" t="s">
        <v>24</v>
      </c>
      <c r="F788" s="74" t="s">
        <v>35</v>
      </c>
      <c r="G788" s="74" t="s">
        <v>36</v>
      </c>
    </row>
    <row r="789" spans="1:7" s="8" customFormat="1" ht="15.75" customHeight="1">
      <c r="A789" s="19"/>
      <c r="B789" s="110" t="s">
        <v>451</v>
      </c>
      <c r="C789" s="110" t="s">
        <v>455</v>
      </c>
      <c r="D789" s="219" t="s">
        <v>923</v>
      </c>
      <c r="E789" s="80">
        <v>43918</v>
      </c>
      <c r="F789" s="80">
        <f>E789+5</f>
        <v>43923</v>
      </c>
      <c r="G789" s="75">
        <f>F789+19</f>
        <v>43942</v>
      </c>
    </row>
    <row r="790" spans="1:7" s="8" customFormat="1" ht="15.75" customHeight="1">
      <c r="A790" s="19"/>
      <c r="B790" s="110" t="s">
        <v>452</v>
      </c>
      <c r="C790" s="110" t="s">
        <v>456</v>
      </c>
      <c r="D790" s="227"/>
      <c r="E790" s="80">
        <f t="shared" ref="E790:G794" si="86">E789+7</f>
        <v>43925</v>
      </c>
      <c r="F790" s="80">
        <f t="shared" si="86"/>
        <v>43930</v>
      </c>
      <c r="G790" s="75">
        <f t="shared" si="86"/>
        <v>43949</v>
      </c>
    </row>
    <row r="791" spans="1:7" s="8" customFormat="1" ht="15.75" customHeight="1">
      <c r="A791" s="19"/>
      <c r="B791" s="110" t="s">
        <v>453</v>
      </c>
      <c r="C791" s="110" t="s">
        <v>457</v>
      </c>
      <c r="D791" s="227"/>
      <c r="E791" s="80">
        <f t="shared" si="86"/>
        <v>43932</v>
      </c>
      <c r="F791" s="80">
        <f t="shared" si="86"/>
        <v>43937</v>
      </c>
      <c r="G791" s="75">
        <f t="shared" si="86"/>
        <v>43956</v>
      </c>
    </row>
    <row r="792" spans="1:7" s="8" customFormat="1" ht="15.75" customHeight="1">
      <c r="A792" s="19"/>
      <c r="B792" s="110" t="s">
        <v>454</v>
      </c>
      <c r="C792" s="110" t="s">
        <v>458</v>
      </c>
      <c r="D792" s="227"/>
      <c r="E792" s="80">
        <f t="shared" si="86"/>
        <v>43939</v>
      </c>
      <c r="F792" s="80">
        <f t="shared" si="86"/>
        <v>43944</v>
      </c>
      <c r="G792" s="75">
        <f t="shared" si="86"/>
        <v>43963</v>
      </c>
    </row>
    <row r="793" spans="1:7" s="8" customFormat="1" ht="15.75" customHeight="1">
      <c r="A793" s="19"/>
      <c r="B793" s="110" t="s">
        <v>324</v>
      </c>
      <c r="C793" s="110" t="s">
        <v>459</v>
      </c>
      <c r="D793" s="227"/>
      <c r="E793" s="80">
        <f t="shared" si="86"/>
        <v>43946</v>
      </c>
      <c r="F793" s="80">
        <f t="shared" si="86"/>
        <v>43951</v>
      </c>
      <c r="G793" s="75">
        <f t="shared" si="86"/>
        <v>43970</v>
      </c>
    </row>
    <row r="794" spans="1:7" s="8" customFormat="1" ht="15.75" customHeight="1">
      <c r="A794" s="19"/>
      <c r="B794" s="158"/>
      <c r="C794" s="159"/>
      <c r="D794" s="221"/>
      <c r="E794" s="80">
        <f t="shared" si="86"/>
        <v>43953</v>
      </c>
      <c r="F794" s="80">
        <f t="shared" si="86"/>
        <v>43958</v>
      </c>
      <c r="G794" s="75">
        <f t="shared" si="86"/>
        <v>43977</v>
      </c>
    </row>
    <row r="795" spans="1:7" s="8" customFormat="1" ht="15.75" customHeight="1">
      <c r="A795" s="19"/>
      <c r="B795" s="15"/>
      <c r="C795" s="15"/>
      <c r="D795" s="17"/>
      <c r="E795" s="14"/>
      <c r="F795" s="14"/>
      <c r="G795" s="14"/>
    </row>
    <row r="796" spans="1:7" s="8" customFormat="1" ht="15.75" customHeight="1">
      <c r="A796" s="19"/>
      <c r="B796" s="222" t="s">
        <v>31</v>
      </c>
      <c r="C796" s="222" t="s">
        <v>32</v>
      </c>
      <c r="D796" s="222" t="s">
        <v>660</v>
      </c>
      <c r="E796" s="74" t="s">
        <v>661</v>
      </c>
      <c r="F796" s="74" t="s">
        <v>34</v>
      </c>
      <c r="G796" s="74" t="s">
        <v>124</v>
      </c>
    </row>
    <row r="797" spans="1:7" s="8" customFormat="1" ht="15.75" customHeight="1">
      <c r="A797" s="19"/>
      <c r="B797" s="223"/>
      <c r="C797" s="223"/>
      <c r="D797" s="223"/>
      <c r="E797" s="78" t="s">
        <v>24</v>
      </c>
      <c r="F797" s="77" t="s">
        <v>35</v>
      </c>
      <c r="G797" s="74" t="s">
        <v>36</v>
      </c>
    </row>
    <row r="798" spans="1:7" s="8" customFormat="1" ht="15.75" customHeight="1">
      <c r="A798" s="19"/>
      <c r="B798" s="111" t="s">
        <v>924</v>
      </c>
      <c r="C798" s="112" t="s">
        <v>682</v>
      </c>
      <c r="D798" s="219" t="s">
        <v>925</v>
      </c>
      <c r="E798" s="80">
        <v>43920</v>
      </c>
      <c r="F798" s="80">
        <f>E798+4</f>
        <v>43924</v>
      </c>
      <c r="G798" s="75">
        <f>F798+14</f>
        <v>43938</v>
      </c>
    </row>
    <row r="799" spans="1:7" s="8" customFormat="1" ht="15.75" customHeight="1">
      <c r="A799" s="19"/>
      <c r="B799" s="111" t="s">
        <v>926</v>
      </c>
      <c r="C799" s="112" t="s">
        <v>667</v>
      </c>
      <c r="D799" s="227"/>
      <c r="E799" s="80">
        <f t="shared" ref="E799:G802" si="87">E798+7</f>
        <v>43927</v>
      </c>
      <c r="F799" s="80">
        <f t="shared" si="87"/>
        <v>43931</v>
      </c>
      <c r="G799" s="75">
        <f t="shared" si="87"/>
        <v>43945</v>
      </c>
    </row>
    <row r="800" spans="1:7" s="8" customFormat="1" ht="15.75" customHeight="1">
      <c r="A800" s="19"/>
      <c r="B800" s="111" t="s">
        <v>927</v>
      </c>
      <c r="C800" s="112" t="s">
        <v>670</v>
      </c>
      <c r="D800" s="227"/>
      <c r="E800" s="80">
        <f t="shared" si="87"/>
        <v>43934</v>
      </c>
      <c r="F800" s="80">
        <f t="shared" si="87"/>
        <v>43938</v>
      </c>
      <c r="G800" s="75">
        <f t="shared" si="87"/>
        <v>43952</v>
      </c>
    </row>
    <row r="801" spans="1:7" s="8" customFormat="1" ht="15.75" customHeight="1">
      <c r="A801" s="19"/>
      <c r="B801" s="111" t="s">
        <v>928</v>
      </c>
      <c r="C801" s="112" t="s">
        <v>785</v>
      </c>
      <c r="D801" s="227"/>
      <c r="E801" s="80">
        <f t="shared" si="87"/>
        <v>43941</v>
      </c>
      <c r="F801" s="80">
        <f t="shared" si="87"/>
        <v>43945</v>
      </c>
      <c r="G801" s="75">
        <f t="shared" si="87"/>
        <v>43959</v>
      </c>
    </row>
    <row r="802" spans="1:7" s="8" customFormat="1" ht="15.75" customHeight="1">
      <c r="A802" s="19"/>
      <c r="B802" s="111" t="s">
        <v>929</v>
      </c>
      <c r="C802" s="112" t="s">
        <v>787</v>
      </c>
      <c r="D802" s="228"/>
      <c r="E802" s="80">
        <f t="shared" si="87"/>
        <v>43948</v>
      </c>
      <c r="F802" s="80">
        <f t="shared" si="87"/>
        <v>43952</v>
      </c>
      <c r="G802" s="75">
        <f t="shared" si="87"/>
        <v>43966</v>
      </c>
    </row>
    <row r="803" spans="1:7" s="8" customFormat="1" ht="15.75" customHeight="1">
      <c r="A803" s="19"/>
      <c r="B803" s="15"/>
      <c r="C803" s="15"/>
      <c r="D803" s="17"/>
      <c r="E803" s="17"/>
      <c r="F803" s="14"/>
      <c r="G803" s="14"/>
    </row>
    <row r="804" spans="1:7" s="8" customFormat="1" ht="15.75" customHeight="1">
      <c r="A804" s="19"/>
      <c r="B804" s="91"/>
      <c r="C804" s="5"/>
      <c r="D804" s="6"/>
      <c r="E804" s="6"/>
      <c r="F804" s="92"/>
      <c r="G804" s="92"/>
    </row>
    <row r="805" spans="1:7" s="8" customFormat="1" ht="15.75" customHeight="1">
      <c r="A805" s="19" t="s">
        <v>930</v>
      </c>
      <c r="B805" s="222" t="s">
        <v>31</v>
      </c>
      <c r="C805" s="222" t="s">
        <v>32</v>
      </c>
      <c r="D805" s="222" t="s">
        <v>33</v>
      </c>
      <c r="E805" s="74" t="s">
        <v>374</v>
      </c>
      <c r="F805" s="74" t="s">
        <v>34</v>
      </c>
      <c r="G805" s="94" t="s">
        <v>931</v>
      </c>
    </row>
    <row r="806" spans="1:7" s="8" customFormat="1" ht="15.75" customHeight="1">
      <c r="A806" s="19"/>
      <c r="B806" s="223"/>
      <c r="C806" s="223"/>
      <c r="D806" s="223"/>
      <c r="E806" s="78" t="s">
        <v>24</v>
      </c>
      <c r="F806" s="77" t="s">
        <v>35</v>
      </c>
      <c r="G806" s="74" t="s">
        <v>36</v>
      </c>
    </row>
    <row r="807" spans="1:7" s="8" customFormat="1" ht="15.75" customHeight="1">
      <c r="A807" s="19"/>
      <c r="B807" s="160" t="s">
        <v>293</v>
      </c>
      <c r="C807" s="161" t="s">
        <v>554</v>
      </c>
      <c r="D807" s="219" t="s">
        <v>932</v>
      </c>
      <c r="E807" s="80">
        <v>43921</v>
      </c>
      <c r="F807" s="80">
        <f>E807+4</f>
        <v>43925</v>
      </c>
      <c r="G807" s="75">
        <f>F807+13</f>
        <v>43938</v>
      </c>
    </row>
    <row r="808" spans="1:7" s="8" customFormat="1" ht="15.75" customHeight="1">
      <c r="A808" s="19"/>
      <c r="B808" s="160" t="s">
        <v>550</v>
      </c>
      <c r="C808" s="161" t="s">
        <v>555</v>
      </c>
      <c r="D808" s="227"/>
      <c r="E808" s="80">
        <f t="shared" ref="E808:G811" si="88">E807+7</f>
        <v>43928</v>
      </c>
      <c r="F808" s="80">
        <f t="shared" si="88"/>
        <v>43932</v>
      </c>
      <c r="G808" s="75">
        <f t="shared" si="88"/>
        <v>43945</v>
      </c>
    </row>
    <row r="809" spans="1:7" s="8" customFormat="1" ht="15.75" customHeight="1">
      <c r="A809" s="19"/>
      <c r="B809" s="160" t="s">
        <v>551</v>
      </c>
      <c r="C809" s="161" t="s">
        <v>556</v>
      </c>
      <c r="D809" s="227"/>
      <c r="E809" s="80">
        <f t="shared" si="88"/>
        <v>43935</v>
      </c>
      <c r="F809" s="80">
        <f t="shared" si="88"/>
        <v>43939</v>
      </c>
      <c r="G809" s="75">
        <f t="shared" si="88"/>
        <v>43952</v>
      </c>
    </row>
    <row r="810" spans="1:7" s="8" customFormat="1" ht="15.75" customHeight="1">
      <c r="A810" s="19"/>
      <c r="B810" s="160" t="s">
        <v>552</v>
      </c>
      <c r="C810" s="161" t="s">
        <v>557</v>
      </c>
      <c r="D810" s="227"/>
      <c r="E810" s="80">
        <f t="shared" si="88"/>
        <v>43942</v>
      </c>
      <c r="F810" s="80">
        <f t="shared" si="88"/>
        <v>43946</v>
      </c>
      <c r="G810" s="75">
        <f t="shared" si="88"/>
        <v>43959</v>
      </c>
    </row>
    <row r="811" spans="1:7" s="8" customFormat="1" ht="15.75" customHeight="1">
      <c r="A811" s="19"/>
      <c r="B811" s="160" t="s">
        <v>553</v>
      </c>
      <c r="C811" s="161" t="s">
        <v>554</v>
      </c>
      <c r="D811" s="228"/>
      <c r="E811" s="80">
        <f t="shared" si="88"/>
        <v>43949</v>
      </c>
      <c r="F811" s="80">
        <f t="shared" si="88"/>
        <v>43953</v>
      </c>
      <c r="G811" s="75">
        <f t="shared" si="88"/>
        <v>43966</v>
      </c>
    </row>
    <row r="812" spans="1:7" s="8" customFormat="1" ht="15.75" customHeight="1">
      <c r="A812" s="19"/>
      <c r="B812" s="15"/>
      <c r="C812" s="15"/>
      <c r="D812" s="17"/>
      <c r="E812" s="14"/>
      <c r="F812" s="14"/>
      <c r="G812" s="14"/>
    </row>
    <row r="813" spans="1:7" s="8" customFormat="1" ht="15.75" customHeight="1">
      <c r="A813" s="19"/>
      <c r="B813" s="15"/>
      <c r="C813" s="92"/>
      <c r="D813" s="23"/>
      <c r="E813" s="6"/>
      <c r="F813" s="92"/>
      <c r="G813" s="92"/>
    </row>
    <row r="814" spans="1:7" s="8" customFormat="1" ht="15.75" customHeight="1">
      <c r="A814" s="19"/>
      <c r="B814" s="222" t="s">
        <v>31</v>
      </c>
      <c r="C814" s="222" t="s">
        <v>32</v>
      </c>
      <c r="D814" s="222" t="s">
        <v>33</v>
      </c>
      <c r="E814" s="74" t="s">
        <v>661</v>
      </c>
      <c r="F814" s="74" t="s">
        <v>34</v>
      </c>
      <c r="G814" s="94" t="s">
        <v>933</v>
      </c>
    </row>
    <row r="815" spans="1:7" s="8" customFormat="1" ht="15.75" customHeight="1">
      <c r="A815" s="19"/>
      <c r="B815" s="223"/>
      <c r="C815" s="223"/>
      <c r="D815" s="223"/>
      <c r="E815" s="78" t="s">
        <v>24</v>
      </c>
      <c r="F815" s="77" t="s">
        <v>35</v>
      </c>
      <c r="G815" s="74" t="s">
        <v>36</v>
      </c>
    </row>
    <row r="816" spans="1:7" s="8" customFormat="1" ht="15.75" customHeight="1">
      <c r="A816" s="19"/>
      <c r="B816" s="105"/>
      <c r="C816" s="81"/>
      <c r="D816" s="219" t="s">
        <v>934</v>
      </c>
      <c r="E816" s="80">
        <v>43917</v>
      </c>
      <c r="F816" s="80">
        <f>E816+5</f>
        <v>43922</v>
      </c>
      <c r="G816" s="75">
        <v>7</v>
      </c>
    </row>
    <row r="817" spans="1:7" s="8" customFormat="1" ht="15.75" customHeight="1">
      <c r="A817" s="19"/>
      <c r="B817" s="105" t="s">
        <v>348</v>
      </c>
      <c r="C817" s="81" t="s">
        <v>582</v>
      </c>
      <c r="D817" s="220"/>
      <c r="E817" s="80">
        <f t="shared" ref="E817:G820" si="89">E816+7</f>
        <v>43924</v>
      </c>
      <c r="F817" s="80">
        <f t="shared" si="89"/>
        <v>43929</v>
      </c>
      <c r="G817" s="75">
        <f t="shared" si="89"/>
        <v>14</v>
      </c>
    </row>
    <row r="818" spans="1:7" s="8" customFormat="1" ht="15.75" customHeight="1">
      <c r="A818" s="19"/>
      <c r="B818" s="105"/>
      <c r="C818" s="81"/>
      <c r="D818" s="220"/>
      <c r="E818" s="80">
        <f t="shared" si="89"/>
        <v>43931</v>
      </c>
      <c r="F818" s="80">
        <f t="shared" si="89"/>
        <v>43936</v>
      </c>
      <c r="G818" s="75">
        <f t="shared" si="89"/>
        <v>21</v>
      </c>
    </row>
    <row r="819" spans="1:7" s="8" customFormat="1" ht="15.75" customHeight="1">
      <c r="A819" s="19"/>
      <c r="B819" s="105"/>
      <c r="C819" s="81"/>
      <c r="D819" s="220"/>
      <c r="E819" s="80">
        <f t="shared" si="89"/>
        <v>43938</v>
      </c>
      <c r="F819" s="80">
        <f t="shared" si="89"/>
        <v>43943</v>
      </c>
      <c r="G819" s="75">
        <f t="shared" si="89"/>
        <v>28</v>
      </c>
    </row>
    <row r="820" spans="1:7" s="8" customFormat="1" ht="15.75" customHeight="1">
      <c r="A820" s="19"/>
      <c r="B820" s="81"/>
      <c r="C820" s="81"/>
      <c r="D820" s="221"/>
      <c r="E820" s="80">
        <f t="shared" si="89"/>
        <v>43945</v>
      </c>
      <c r="F820" s="80">
        <f t="shared" si="89"/>
        <v>43950</v>
      </c>
      <c r="G820" s="75">
        <f t="shared" si="89"/>
        <v>35</v>
      </c>
    </row>
    <row r="821" spans="1:7" s="8" customFormat="1" ht="15.75" customHeight="1">
      <c r="A821" s="19"/>
      <c r="B821" s="15"/>
      <c r="C821" s="92"/>
      <c r="D821" s="23"/>
      <c r="E821" s="6"/>
      <c r="F821" s="92"/>
      <c r="G821" s="92"/>
    </row>
    <row r="822" spans="1:7" s="8" customFormat="1" ht="15.75" customHeight="1">
      <c r="A822" s="19"/>
      <c r="B822" s="5"/>
      <c r="C822" s="15"/>
      <c r="D822" s="17"/>
      <c r="E822" s="14"/>
      <c r="F822" s="14"/>
      <c r="G822" s="14"/>
    </row>
    <row r="823" spans="1:7" s="8" customFormat="1" ht="15.75" customHeight="1">
      <c r="A823" s="100" t="s">
        <v>126</v>
      </c>
      <c r="B823" s="40"/>
      <c r="C823" s="40"/>
      <c r="D823" s="40"/>
      <c r="E823" s="40"/>
      <c r="F823" s="40"/>
      <c r="G823" s="40"/>
    </row>
    <row r="824" spans="1:7" s="8" customFormat="1" ht="15.75" customHeight="1">
      <c r="A824" s="19"/>
      <c r="B824" s="98" t="s">
        <v>790</v>
      </c>
      <c r="C824" s="49"/>
      <c r="D824" s="23"/>
      <c r="E824" s="23"/>
      <c r="F824" s="98"/>
      <c r="G824" s="50"/>
    </row>
    <row r="825" spans="1:7" s="8" customFormat="1" ht="15.75" customHeight="1">
      <c r="A825" s="19" t="s">
        <v>935</v>
      </c>
      <c r="B825" s="222" t="s">
        <v>31</v>
      </c>
      <c r="C825" s="94" t="s">
        <v>32</v>
      </c>
      <c r="D825" s="94" t="s">
        <v>33</v>
      </c>
      <c r="E825" s="74" t="s">
        <v>661</v>
      </c>
      <c r="F825" s="74" t="s">
        <v>34</v>
      </c>
      <c r="G825" s="94" t="s">
        <v>128</v>
      </c>
    </row>
    <row r="826" spans="1:7" s="8" customFormat="1" ht="15.75" customHeight="1">
      <c r="A826" s="19"/>
      <c r="B826" s="223"/>
      <c r="C826" s="95"/>
      <c r="D826" s="95"/>
      <c r="E826" s="78" t="s">
        <v>24</v>
      </c>
      <c r="F826" s="77" t="s">
        <v>35</v>
      </c>
      <c r="G826" s="74" t="s">
        <v>36</v>
      </c>
    </row>
    <row r="827" spans="1:7" s="8" customFormat="1" ht="15.75" customHeight="1">
      <c r="A827" s="19"/>
      <c r="B827" s="105"/>
      <c r="C827" s="81"/>
      <c r="D827" s="219" t="s">
        <v>934</v>
      </c>
      <c r="E827" s="80">
        <v>43917</v>
      </c>
      <c r="F827" s="80">
        <f>E827+5</f>
        <v>43922</v>
      </c>
      <c r="G827" s="75">
        <f>F827+17</f>
        <v>43939</v>
      </c>
    </row>
    <row r="828" spans="1:7" s="8" customFormat="1" ht="15.75" customHeight="1">
      <c r="A828" s="19"/>
      <c r="B828" s="105" t="s">
        <v>348</v>
      </c>
      <c r="C828" s="81" t="s">
        <v>582</v>
      </c>
      <c r="D828" s="220"/>
      <c r="E828" s="80">
        <f t="shared" ref="E828:G831" si="90">E827+7</f>
        <v>43924</v>
      </c>
      <c r="F828" s="80">
        <f t="shared" si="90"/>
        <v>43929</v>
      </c>
      <c r="G828" s="75">
        <f t="shared" si="90"/>
        <v>43946</v>
      </c>
    </row>
    <row r="829" spans="1:7" s="8" customFormat="1" ht="15.75" customHeight="1">
      <c r="A829" s="19"/>
      <c r="B829" s="105"/>
      <c r="C829" s="81"/>
      <c r="D829" s="220"/>
      <c r="E829" s="80">
        <f t="shared" si="90"/>
        <v>43931</v>
      </c>
      <c r="F829" s="80">
        <f t="shared" si="90"/>
        <v>43936</v>
      </c>
      <c r="G829" s="75">
        <f t="shared" si="90"/>
        <v>43953</v>
      </c>
    </row>
    <row r="830" spans="1:7" s="8" customFormat="1" ht="15.75" customHeight="1">
      <c r="A830" s="48"/>
      <c r="B830" s="105"/>
      <c r="C830" s="81"/>
      <c r="D830" s="220"/>
      <c r="E830" s="80">
        <f t="shared" si="90"/>
        <v>43938</v>
      </c>
      <c r="F830" s="80">
        <f t="shared" si="90"/>
        <v>43943</v>
      </c>
      <c r="G830" s="75">
        <f t="shared" si="90"/>
        <v>43960</v>
      </c>
    </row>
    <row r="831" spans="1:7" s="8" customFormat="1" ht="15.75" customHeight="1">
      <c r="A831" s="25"/>
      <c r="B831" s="81"/>
      <c r="C831" s="81"/>
      <c r="D831" s="221"/>
      <c r="E831" s="80">
        <f t="shared" si="90"/>
        <v>43945</v>
      </c>
      <c r="F831" s="80">
        <f t="shared" si="90"/>
        <v>43950</v>
      </c>
      <c r="G831" s="75">
        <f t="shared" si="90"/>
        <v>43967</v>
      </c>
    </row>
    <row r="832" spans="1:7" s="8" customFormat="1" ht="15.75" customHeight="1">
      <c r="A832" s="19"/>
      <c r="B832" s="51"/>
      <c r="C832" s="51"/>
      <c r="D832" s="6"/>
      <c r="E832" s="6"/>
      <c r="F832" s="92"/>
      <c r="G832" s="52"/>
    </row>
    <row r="833" spans="1:7" s="8" customFormat="1" ht="15.75" customHeight="1">
      <c r="A833" s="19"/>
      <c r="B833" s="222" t="s">
        <v>679</v>
      </c>
      <c r="C833" s="222" t="s">
        <v>32</v>
      </c>
      <c r="D833" s="74" t="s">
        <v>33</v>
      </c>
      <c r="E833" s="74" t="s">
        <v>661</v>
      </c>
      <c r="F833" s="74" t="s">
        <v>34</v>
      </c>
      <c r="G833" s="74" t="s">
        <v>128</v>
      </c>
    </row>
    <row r="834" spans="1:7" s="8" customFormat="1" ht="15.75" customHeight="1">
      <c r="A834" s="19"/>
      <c r="B834" s="223"/>
      <c r="C834" s="223"/>
      <c r="D834" s="219" t="s">
        <v>936</v>
      </c>
      <c r="E834" s="74" t="s">
        <v>24</v>
      </c>
      <c r="F834" s="74" t="s">
        <v>35</v>
      </c>
      <c r="G834" s="74" t="s">
        <v>36</v>
      </c>
    </row>
    <row r="835" spans="1:7" s="8" customFormat="1" ht="15.75" customHeight="1">
      <c r="A835" s="19"/>
      <c r="B835" s="105" t="s">
        <v>574</v>
      </c>
      <c r="C835" s="81" t="s">
        <v>196</v>
      </c>
      <c r="D835" s="227"/>
      <c r="E835" s="75">
        <v>43923</v>
      </c>
      <c r="F835" s="75">
        <f>E835+3</f>
        <v>43926</v>
      </c>
      <c r="G835" s="75">
        <f>F835+15</f>
        <v>43941</v>
      </c>
    </row>
    <row r="836" spans="1:7" s="8" customFormat="1" ht="15.75" customHeight="1">
      <c r="A836" s="19"/>
      <c r="B836" s="105" t="s">
        <v>347</v>
      </c>
      <c r="C836" s="81" t="s">
        <v>70</v>
      </c>
      <c r="D836" s="227"/>
      <c r="E836" s="75">
        <f t="shared" ref="E836:G839" si="91">E835+7</f>
        <v>43930</v>
      </c>
      <c r="F836" s="75">
        <f t="shared" si="91"/>
        <v>43933</v>
      </c>
      <c r="G836" s="75">
        <f t="shared" si="91"/>
        <v>43948</v>
      </c>
    </row>
    <row r="837" spans="1:7" s="8" customFormat="1" ht="15.75" customHeight="1">
      <c r="A837" s="19"/>
      <c r="B837" s="105" t="s">
        <v>375</v>
      </c>
      <c r="C837" s="81" t="s">
        <v>71</v>
      </c>
      <c r="D837" s="227"/>
      <c r="E837" s="75">
        <f t="shared" si="91"/>
        <v>43937</v>
      </c>
      <c r="F837" s="75">
        <f t="shared" si="91"/>
        <v>43940</v>
      </c>
      <c r="G837" s="75">
        <f t="shared" si="91"/>
        <v>43955</v>
      </c>
    </row>
    <row r="838" spans="1:7" s="8" customFormat="1" ht="15.75" customHeight="1">
      <c r="A838" s="19"/>
      <c r="B838" s="105" t="s">
        <v>322</v>
      </c>
      <c r="C838" s="81" t="s">
        <v>297</v>
      </c>
      <c r="D838" s="227"/>
      <c r="E838" s="75">
        <f t="shared" si="91"/>
        <v>43944</v>
      </c>
      <c r="F838" s="75">
        <f t="shared" si="91"/>
        <v>43947</v>
      </c>
      <c r="G838" s="75">
        <f t="shared" si="91"/>
        <v>43962</v>
      </c>
    </row>
    <row r="839" spans="1:7" s="8" customFormat="1" ht="15.75" customHeight="1">
      <c r="A839" s="19"/>
      <c r="B839" s="81" t="s">
        <v>323</v>
      </c>
      <c r="C839" s="81" t="s">
        <v>575</v>
      </c>
      <c r="D839" s="228"/>
      <c r="E839" s="75">
        <f t="shared" si="91"/>
        <v>43951</v>
      </c>
      <c r="F839" s="75">
        <f t="shared" si="91"/>
        <v>43954</v>
      </c>
      <c r="G839" s="75">
        <f t="shared" si="91"/>
        <v>43969</v>
      </c>
    </row>
    <row r="840" spans="1:7" s="8" customFormat="1" ht="15.75" customHeight="1">
      <c r="A840" s="19"/>
      <c r="B840" s="15"/>
      <c r="C840" s="11"/>
      <c r="D840" s="17"/>
      <c r="E840" s="14"/>
      <c r="F840" s="14"/>
      <c r="G840" s="14"/>
    </row>
    <row r="841" spans="1:7" s="8" customFormat="1" ht="15.75" customHeight="1">
      <c r="A841" s="19"/>
      <c r="B841" s="51"/>
      <c r="C841" s="51"/>
      <c r="D841" s="6"/>
      <c r="E841" s="6"/>
      <c r="F841" s="92"/>
      <c r="G841" s="52"/>
    </row>
    <row r="842" spans="1:7" s="8" customFormat="1" ht="15.75" customHeight="1">
      <c r="A842" s="19"/>
      <c r="B842" s="92"/>
      <c r="C842" s="51"/>
      <c r="D842" s="6"/>
      <c r="E842" s="6"/>
      <c r="F842" s="52"/>
      <c r="G842" s="52"/>
    </row>
    <row r="843" spans="1:7" s="8" customFormat="1" ht="15.75" customHeight="1">
      <c r="A843" s="19"/>
      <c r="B843" s="224" t="s">
        <v>679</v>
      </c>
      <c r="C843" s="74" t="s">
        <v>32</v>
      </c>
      <c r="D843" s="74" t="s">
        <v>33</v>
      </c>
      <c r="E843" s="74" t="s">
        <v>661</v>
      </c>
      <c r="F843" s="74" t="s">
        <v>34</v>
      </c>
      <c r="G843" s="162" t="s">
        <v>236</v>
      </c>
    </row>
    <row r="844" spans="1:7" s="8" customFormat="1" ht="15.75" customHeight="1">
      <c r="A844" s="19" t="s">
        <v>937</v>
      </c>
      <c r="B844" s="225"/>
      <c r="C844" s="74"/>
      <c r="D844" s="219" t="s">
        <v>938</v>
      </c>
      <c r="E844" s="75" t="s">
        <v>24</v>
      </c>
      <c r="F844" s="74" t="s">
        <v>35</v>
      </c>
      <c r="G844" s="74" t="s">
        <v>36</v>
      </c>
    </row>
    <row r="845" spans="1:7" s="8" customFormat="1" ht="15.75" customHeight="1">
      <c r="A845" s="19"/>
      <c r="B845" s="163" t="s">
        <v>158</v>
      </c>
      <c r="C845" s="164" t="s">
        <v>37</v>
      </c>
      <c r="D845" s="227"/>
      <c r="E845" s="75">
        <v>43918</v>
      </c>
      <c r="F845" s="75">
        <f>E845+5</f>
        <v>43923</v>
      </c>
      <c r="G845" s="75">
        <f>F845+12</f>
        <v>43935</v>
      </c>
    </row>
    <row r="846" spans="1:7" s="8" customFormat="1" ht="15.75" customHeight="1">
      <c r="A846" s="19"/>
      <c r="B846" s="163" t="s">
        <v>349</v>
      </c>
      <c r="C846" s="110" t="s">
        <v>586</v>
      </c>
      <c r="D846" s="227"/>
      <c r="E846" s="75">
        <f t="shared" ref="E846:G849" si="92">E845+7</f>
        <v>43925</v>
      </c>
      <c r="F846" s="75">
        <f t="shared" si="92"/>
        <v>43930</v>
      </c>
      <c r="G846" s="75">
        <f t="shared" si="92"/>
        <v>43942</v>
      </c>
    </row>
    <row r="847" spans="1:7" s="8" customFormat="1" ht="15.75" customHeight="1">
      <c r="A847" s="19"/>
      <c r="B847" s="163" t="s">
        <v>583</v>
      </c>
      <c r="C847" s="110" t="s">
        <v>587</v>
      </c>
      <c r="D847" s="227"/>
      <c r="E847" s="75">
        <f t="shared" si="92"/>
        <v>43932</v>
      </c>
      <c r="F847" s="75">
        <f t="shared" si="92"/>
        <v>43937</v>
      </c>
      <c r="G847" s="75">
        <f t="shared" si="92"/>
        <v>43949</v>
      </c>
    </row>
    <row r="848" spans="1:7" s="8" customFormat="1" ht="15.75" customHeight="1">
      <c r="A848" s="19"/>
      <c r="B848" s="130" t="s">
        <v>584</v>
      </c>
      <c r="C848" s="110" t="s">
        <v>588</v>
      </c>
      <c r="D848" s="227"/>
      <c r="E848" s="75">
        <f t="shared" si="92"/>
        <v>43939</v>
      </c>
      <c r="F848" s="75">
        <f t="shared" si="92"/>
        <v>43944</v>
      </c>
      <c r="G848" s="75">
        <f t="shared" si="92"/>
        <v>43956</v>
      </c>
    </row>
    <row r="849" spans="1:7" s="8" customFormat="1" ht="15.75" customHeight="1">
      <c r="A849" s="39"/>
      <c r="B849" s="130" t="s">
        <v>585</v>
      </c>
      <c r="C849" s="110" t="s">
        <v>589</v>
      </c>
      <c r="D849" s="228"/>
      <c r="E849" s="75">
        <f t="shared" si="92"/>
        <v>43946</v>
      </c>
      <c r="F849" s="75">
        <f t="shared" si="92"/>
        <v>43951</v>
      </c>
      <c r="G849" s="75">
        <f t="shared" si="92"/>
        <v>43963</v>
      </c>
    </row>
    <row r="850" spans="1:7" s="8" customFormat="1" ht="15.75" customHeight="1">
      <c r="A850" s="19"/>
      <c r="B850" s="15"/>
      <c r="C850" s="15"/>
      <c r="D850" s="17"/>
      <c r="E850" s="14"/>
      <c r="F850" s="14"/>
      <c r="G850" s="14"/>
    </row>
    <row r="851" spans="1:7" s="8" customFormat="1" ht="15.75" customHeight="1">
      <c r="A851" s="19"/>
      <c r="B851" s="15"/>
      <c r="C851" s="15"/>
      <c r="D851" s="17"/>
      <c r="E851" s="14"/>
      <c r="F851" s="14"/>
      <c r="G851" s="14"/>
    </row>
    <row r="852" spans="1:7" s="8" customFormat="1" ht="15.75" customHeight="1">
      <c r="A852" s="19"/>
      <c r="B852" s="92"/>
      <c r="C852" s="51"/>
      <c r="D852" s="6"/>
      <c r="E852" s="6"/>
      <c r="F852" s="92"/>
      <c r="G852" s="52"/>
    </row>
    <row r="853" spans="1:7" s="8" customFormat="1" ht="15.75" customHeight="1">
      <c r="A853" s="19" t="s">
        <v>939</v>
      </c>
      <c r="B853" s="222" t="s">
        <v>31</v>
      </c>
      <c r="C853" s="94" t="s">
        <v>32</v>
      </c>
      <c r="D853" s="94" t="s">
        <v>33</v>
      </c>
      <c r="E853" s="74" t="s">
        <v>661</v>
      </c>
      <c r="F853" s="74" t="s">
        <v>34</v>
      </c>
      <c r="G853" s="94" t="s">
        <v>128</v>
      </c>
    </row>
    <row r="854" spans="1:7" s="8" customFormat="1" ht="15.75" customHeight="1">
      <c r="A854" s="19"/>
      <c r="B854" s="223"/>
      <c r="C854" s="95"/>
      <c r="D854" s="95"/>
      <c r="E854" s="78" t="s">
        <v>24</v>
      </c>
      <c r="F854" s="77" t="s">
        <v>35</v>
      </c>
      <c r="G854" s="74" t="s">
        <v>36</v>
      </c>
    </row>
    <row r="855" spans="1:7" s="8" customFormat="1" ht="15.75" customHeight="1">
      <c r="A855" s="19"/>
      <c r="B855" s="105"/>
      <c r="C855" s="81"/>
      <c r="D855" s="219" t="s">
        <v>940</v>
      </c>
      <c r="E855" s="80">
        <v>43917</v>
      </c>
      <c r="F855" s="80">
        <f>E855+5</f>
        <v>43922</v>
      </c>
      <c r="G855" s="75">
        <f>F855+17</f>
        <v>43939</v>
      </c>
    </row>
    <row r="856" spans="1:7" s="8" customFormat="1" ht="15.75" customHeight="1">
      <c r="A856" s="19"/>
      <c r="B856" s="105" t="s">
        <v>348</v>
      </c>
      <c r="C856" s="81" t="s">
        <v>582</v>
      </c>
      <c r="D856" s="220"/>
      <c r="E856" s="80">
        <f t="shared" ref="E856:G859" si="93">E855+7</f>
        <v>43924</v>
      </c>
      <c r="F856" s="80">
        <f t="shared" si="93"/>
        <v>43929</v>
      </c>
      <c r="G856" s="75">
        <f t="shared" si="93"/>
        <v>43946</v>
      </c>
    </row>
    <row r="857" spans="1:7" s="8" customFormat="1" ht="15.75" customHeight="1">
      <c r="A857" s="19"/>
      <c r="B857" s="105"/>
      <c r="C857" s="81"/>
      <c r="D857" s="220"/>
      <c r="E857" s="80">
        <f t="shared" si="93"/>
        <v>43931</v>
      </c>
      <c r="F857" s="80">
        <f t="shared" si="93"/>
        <v>43936</v>
      </c>
      <c r="G857" s="75">
        <f t="shared" si="93"/>
        <v>43953</v>
      </c>
    </row>
    <row r="858" spans="1:7" s="8" customFormat="1" ht="15.75" customHeight="1">
      <c r="A858" s="19"/>
      <c r="B858" s="105"/>
      <c r="C858" s="81"/>
      <c r="D858" s="220"/>
      <c r="E858" s="80">
        <f t="shared" si="93"/>
        <v>43938</v>
      </c>
      <c r="F858" s="80">
        <f t="shared" si="93"/>
        <v>43943</v>
      </c>
      <c r="G858" s="75">
        <f t="shared" si="93"/>
        <v>43960</v>
      </c>
    </row>
    <row r="859" spans="1:7" s="8" customFormat="1" ht="15.75" customHeight="1">
      <c r="A859" s="39"/>
      <c r="B859" s="81"/>
      <c r="C859" s="81"/>
      <c r="D859" s="221"/>
      <c r="E859" s="80">
        <f t="shared" si="93"/>
        <v>43945</v>
      </c>
      <c r="F859" s="80">
        <f t="shared" si="93"/>
        <v>43950</v>
      </c>
      <c r="G859" s="75">
        <f t="shared" si="93"/>
        <v>43967</v>
      </c>
    </row>
    <row r="860" spans="1:7" s="8" customFormat="1" ht="15.75" customHeight="1">
      <c r="A860" s="19"/>
      <c r="B860" s="53"/>
      <c r="C860" s="51"/>
      <c r="D860" s="6"/>
      <c r="E860" s="6"/>
      <c r="F860" s="92"/>
      <c r="G860" s="52"/>
    </row>
    <row r="861" spans="1:7" s="8" customFormat="1" ht="15.75" customHeight="1">
      <c r="A861" s="19"/>
      <c r="B861" s="92"/>
      <c r="C861" s="51"/>
      <c r="D861" s="6"/>
      <c r="E861" s="6"/>
      <c r="F861" s="92"/>
      <c r="G861" s="52"/>
    </row>
    <row r="862" spans="1:7" s="8" customFormat="1" ht="15.75" customHeight="1">
      <c r="A862" s="19" t="s">
        <v>941</v>
      </c>
      <c r="B862" s="222" t="s">
        <v>31</v>
      </c>
      <c r="C862" s="94" t="s">
        <v>32</v>
      </c>
      <c r="D862" s="94" t="s">
        <v>33</v>
      </c>
      <c r="E862" s="74" t="s">
        <v>661</v>
      </c>
      <c r="F862" s="74" t="s">
        <v>34</v>
      </c>
      <c r="G862" s="74" t="s">
        <v>131</v>
      </c>
    </row>
    <row r="863" spans="1:7" s="8" customFormat="1" ht="15.75" customHeight="1">
      <c r="A863" s="19"/>
      <c r="B863" s="223"/>
      <c r="C863" s="95"/>
      <c r="D863" s="95"/>
      <c r="E863" s="78" t="s">
        <v>24</v>
      </c>
      <c r="F863" s="77" t="s">
        <v>35</v>
      </c>
      <c r="G863" s="74" t="s">
        <v>36</v>
      </c>
    </row>
    <row r="864" spans="1:7" s="8" customFormat="1" ht="15.75" customHeight="1">
      <c r="A864" s="19"/>
      <c r="B864" s="155" t="s">
        <v>576</v>
      </c>
      <c r="C864" s="156" t="s">
        <v>579</v>
      </c>
      <c r="D864" s="219" t="s">
        <v>942</v>
      </c>
      <c r="E864" s="80">
        <v>43918</v>
      </c>
      <c r="F864" s="80">
        <f>E864+4</f>
        <v>43922</v>
      </c>
      <c r="G864" s="75">
        <f>F864+31</f>
        <v>43953</v>
      </c>
    </row>
    <row r="865" spans="1:7" s="8" customFormat="1" ht="15.75" customHeight="1">
      <c r="A865" s="19"/>
      <c r="B865" s="155" t="s">
        <v>577</v>
      </c>
      <c r="C865" s="156" t="s">
        <v>580</v>
      </c>
      <c r="D865" s="220"/>
      <c r="E865" s="80">
        <f t="shared" ref="E865:G868" si="94">E864+7</f>
        <v>43925</v>
      </c>
      <c r="F865" s="80">
        <f t="shared" si="94"/>
        <v>43929</v>
      </c>
      <c r="G865" s="75">
        <f t="shared" si="94"/>
        <v>43960</v>
      </c>
    </row>
    <row r="866" spans="1:7" s="8" customFormat="1" ht="15.75" customHeight="1">
      <c r="A866" s="19"/>
      <c r="B866" s="155"/>
      <c r="C866" s="156"/>
      <c r="D866" s="220"/>
      <c r="E866" s="80">
        <f t="shared" si="94"/>
        <v>43932</v>
      </c>
      <c r="F866" s="80">
        <f t="shared" si="94"/>
        <v>43936</v>
      </c>
      <c r="G866" s="75">
        <f t="shared" si="94"/>
        <v>43967</v>
      </c>
    </row>
    <row r="867" spans="1:7" s="8" customFormat="1" ht="15.75" customHeight="1">
      <c r="A867" s="19"/>
      <c r="B867" s="155" t="s">
        <v>578</v>
      </c>
      <c r="C867" s="156" t="s">
        <v>581</v>
      </c>
      <c r="D867" s="220"/>
      <c r="E867" s="80">
        <f t="shared" si="94"/>
        <v>43939</v>
      </c>
      <c r="F867" s="80">
        <f t="shared" si="94"/>
        <v>43943</v>
      </c>
      <c r="G867" s="75">
        <f t="shared" si="94"/>
        <v>43974</v>
      </c>
    </row>
    <row r="868" spans="1:7" s="8" customFormat="1" ht="15.75" customHeight="1">
      <c r="A868" s="39"/>
      <c r="B868" s="155"/>
      <c r="C868" s="152"/>
      <c r="D868" s="221"/>
      <c r="E868" s="80">
        <f t="shared" si="94"/>
        <v>43946</v>
      </c>
      <c r="F868" s="80">
        <f t="shared" si="94"/>
        <v>43950</v>
      </c>
      <c r="G868" s="75">
        <f t="shared" si="94"/>
        <v>43981</v>
      </c>
    </row>
    <row r="869" spans="1:7" s="8" customFormat="1" ht="15.75" customHeight="1">
      <c r="A869" s="19"/>
      <c r="B869" s="15"/>
      <c r="C869" s="92"/>
      <c r="D869" s="17"/>
      <c r="E869" s="17"/>
      <c r="F869" s="54"/>
      <c r="G869" s="14"/>
    </row>
    <row r="870" spans="1:7" s="8" customFormat="1" ht="15.75" customHeight="1">
      <c r="A870" s="19"/>
      <c r="B870" s="92"/>
      <c r="C870" s="51"/>
      <c r="D870" s="52"/>
      <c r="E870" s="52"/>
      <c r="F870" s="92"/>
      <c r="G870" s="52"/>
    </row>
    <row r="871" spans="1:7" s="8" customFormat="1" ht="15.75" customHeight="1">
      <c r="A871" s="19" t="s">
        <v>943</v>
      </c>
      <c r="B871" s="222" t="s">
        <v>31</v>
      </c>
      <c r="C871" s="94" t="s">
        <v>32</v>
      </c>
      <c r="D871" s="94" t="s">
        <v>33</v>
      </c>
      <c r="E871" s="74" t="s">
        <v>661</v>
      </c>
      <c r="F871" s="74" t="s">
        <v>34</v>
      </c>
      <c r="G871" s="94" t="s">
        <v>133</v>
      </c>
    </row>
    <row r="872" spans="1:7" s="8" customFormat="1" ht="15.75" customHeight="1">
      <c r="A872" s="19"/>
      <c r="B872" s="223"/>
      <c r="C872" s="95"/>
      <c r="D872" s="95"/>
      <c r="E872" s="78" t="s">
        <v>24</v>
      </c>
      <c r="F872" s="77" t="s">
        <v>35</v>
      </c>
      <c r="G872" s="74" t="s">
        <v>36</v>
      </c>
    </row>
    <row r="873" spans="1:7" s="8" customFormat="1" ht="15.75" customHeight="1">
      <c r="A873" s="19"/>
      <c r="B873" s="155" t="s">
        <v>576</v>
      </c>
      <c r="C873" s="156" t="s">
        <v>579</v>
      </c>
      <c r="D873" s="219" t="s">
        <v>942</v>
      </c>
      <c r="E873" s="80">
        <v>43918</v>
      </c>
      <c r="F873" s="80">
        <f>E873+4</f>
        <v>43922</v>
      </c>
      <c r="G873" s="75">
        <f>F873+20</f>
        <v>43942</v>
      </c>
    </row>
    <row r="874" spans="1:7" s="8" customFormat="1" ht="15.75" customHeight="1">
      <c r="A874" s="19"/>
      <c r="B874" s="155" t="s">
        <v>577</v>
      </c>
      <c r="C874" s="156" t="s">
        <v>580</v>
      </c>
      <c r="D874" s="220"/>
      <c r="E874" s="80">
        <f t="shared" ref="E874:G877" si="95">E873+7</f>
        <v>43925</v>
      </c>
      <c r="F874" s="80">
        <f t="shared" si="95"/>
        <v>43929</v>
      </c>
      <c r="G874" s="75">
        <f t="shared" si="95"/>
        <v>43949</v>
      </c>
    </row>
    <row r="875" spans="1:7" s="8" customFormat="1" ht="15.75" customHeight="1">
      <c r="A875" s="19"/>
      <c r="B875" s="155"/>
      <c r="C875" s="156"/>
      <c r="D875" s="220"/>
      <c r="E875" s="80">
        <f t="shared" si="95"/>
        <v>43932</v>
      </c>
      <c r="F875" s="80">
        <f t="shared" si="95"/>
        <v>43936</v>
      </c>
      <c r="G875" s="75">
        <f t="shared" si="95"/>
        <v>43956</v>
      </c>
    </row>
    <row r="876" spans="1:7" s="8" customFormat="1" ht="15.75" customHeight="1">
      <c r="A876" s="19"/>
      <c r="B876" s="155" t="s">
        <v>578</v>
      </c>
      <c r="C876" s="156" t="s">
        <v>581</v>
      </c>
      <c r="D876" s="220"/>
      <c r="E876" s="80">
        <f t="shared" si="95"/>
        <v>43939</v>
      </c>
      <c r="F876" s="80">
        <f t="shared" si="95"/>
        <v>43943</v>
      </c>
      <c r="G876" s="75">
        <f t="shared" si="95"/>
        <v>43963</v>
      </c>
    </row>
    <row r="877" spans="1:7" s="8" customFormat="1" ht="15.75" customHeight="1">
      <c r="A877" s="39"/>
      <c r="B877" s="155"/>
      <c r="C877" s="152"/>
      <c r="D877" s="221"/>
      <c r="E877" s="80">
        <f t="shared" si="95"/>
        <v>43946</v>
      </c>
      <c r="F877" s="80">
        <f t="shared" si="95"/>
        <v>43950</v>
      </c>
      <c r="G877" s="75">
        <f t="shared" si="95"/>
        <v>43970</v>
      </c>
    </row>
    <row r="878" spans="1:7" s="8" customFormat="1" ht="15.75" customHeight="1">
      <c r="A878" s="19"/>
      <c r="B878" s="15"/>
      <c r="C878" s="15"/>
      <c r="D878" s="17"/>
      <c r="E878" s="17"/>
      <c r="F878" s="14"/>
      <c r="G878" s="14"/>
    </row>
    <row r="879" spans="1:7" s="8" customFormat="1" ht="15.75" customHeight="1">
      <c r="A879" s="19"/>
      <c r="B879" s="92"/>
      <c r="C879" s="51"/>
      <c r="D879" s="6"/>
      <c r="E879" s="6"/>
      <c r="F879" s="92"/>
      <c r="G879" s="52"/>
    </row>
    <row r="880" spans="1:7" s="8" customFormat="1" ht="15.75" customHeight="1">
      <c r="A880" s="19" t="s">
        <v>944</v>
      </c>
      <c r="B880" s="222" t="s">
        <v>31</v>
      </c>
      <c r="C880" s="94" t="s">
        <v>32</v>
      </c>
      <c r="D880" s="94" t="s">
        <v>33</v>
      </c>
      <c r="E880" s="74" t="s">
        <v>661</v>
      </c>
      <c r="F880" s="74" t="s">
        <v>34</v>
      </c>
      <c r="G880" s="74" t="s">
        <v>0</v>
      </c>
    </row>
    <row r="881" spans="1:7" s="8" customFormat="1" ht="15.75" customHeight="1">
      <c r="A881" s="19"/>
      <c r="B881" s="223"/>
      <c r="C881" s="95"/>
      <c r="D881" s="95"/>
      <c r="E881" s="78" t="s">
        <v>24</v>
      </c>
      <c r="F881" s="77" t="s">
        <v>35</v>
      </c>
      <c r="G881" s="74" t="s">
        <v>36</v>
      </c>
    </row>
    <row r="882" spans="1:7" s="8" customFormat="1" ht="15.75" customHeight="1">
      <c r="A882" s="19"/>
      <c r="B882" s="105" t="s">
        <v>574</v>
      </c>
      <c r="C882" s="81" t="s">
        <v>196</v>
      </c>
      <c r="D882" s="219" t="s">
        <v>936</v>
      </c>
      <c r="E882" s="80">
        <v>43921</v>
      </c>
      <c r="F882" s="80">
        <f>E882+5</f>
        <v>43926</v>
      </c>
      <c r="G882" s="75">
        <f>F882+22</f>
        <v>43948</v>
      </c>
    </row>
    <row r="883" spans="1:7" s="8" customFormat="1" ht="15.75" customHeight="1">
      <c r="A883" s="19"/>
      <c r="B883" s="105" t="s">
        <v>347</v>
      </c>
      <c r="C883" s="81" t="s">
        <v>70</v>
      </c>
      <c r="D883" s="220"/>
      <c r="E883" s="80">
        <f t="shared" ref="E883:G886" si="96">E882+7</f>
        <v>43928</v>
      </c>
      <c r="F883" s="80">
        <f t="shared" si="96"/>
        <v>43933</v>
      </c>
      <c r="G883" s="75">
        <f t="shared" si="96"/>
        <v>43955</v>
      </c>
    </row>
    <row r="884" spans="1:7" s="8" customFormat="1" ht="15.75" customHeight="1">
      <c r="A884" s="19"/>
      <c r="B884" s="105" t="s">
        <v>375</v>
      </c>
      <c r="C884" s="81" t="s">
        <v>71</v>
      </c>
      <c r="D884" s="220"/>
      <c r="E884" s="80">
        <f t="shared" si="96"/>
        <v>43935</v>
      </c>
      <c r="F884" s="80">
        <f t="shared" si="96"/>
        <v>43940</v>
      </c>
      <c r="G884" s="75">
        <f t="shared" si="96"/>
        <v>43962</v>
      </c>
    </row>
    <row r="885" spans="1:7" s="8" customFormat="1" ht="15.75" customHeight="1">
      <c r="A885" s="19"/>
      <c r="B885" s="105" t="s">
        <v>322</v>
      </c>
      <c r="C885" s="81" t="s">
        <v>297</v>
      </c>
      <c r="D885" s="220"/>
      <c r="E885" s="80">
        <f t="shared" si="96"/>
        <v>43942</v>
      </c>
      <c r="F885" s="80">
        <f t="shared" si="96"/>
        <v>43947</v>
      </c>
      <c r="G885" s="75">
        <f t="shared" si="96"/>
        <v>43969</v>
      </c>
    </row>
    <row r="886" spans="1:7" s="8" customFormat="1" ht="15.75" customHeight="1">
      <c r="A886" s="19"/>
      <c r="B886" s="81" t="s">
        <v>323</v>
      </c>
      <c r="C886" s="81" t="s">
        <v>575</v>
      </c>
      <c r="D886" s="221"/>
      <c r="E886" s="80">
        <f t="shared" si="96"/>
        <v>43949</v>
      </c>
      <c r="F886" s="80">
        <f t="shared" si="96"/>
        <v>43954</v>
      </c>
      <c r="G886" s="75">
        <f t="shared" si="96"/>
        <v>43976</v>
      </c>
    </row>
    <row r="887" spans="1:7" s="8" customFormat="1" ht="15.75" customHeight="1">
      <c r="A887" s="19"/>
      <c r="B887" s="15"/>
      <c r="C887" s="15"/>
      <c r="D887" s="17"/>
      <c r="E887" s="14"/>
      <c r="F887" s="14"/>
      <c r="G887" s="14"/>
    </row>
    <row r="888" spans="1:7" s="8" customFormat="1" ht="15.75" customHeight="1">
      <c r="A888" s="19"/>
      <c r="B888" s="92"/>
      <c r="C888" s="51"/>
      <c r="D888" s="6"/>
      <c r="E888" s="6"/>
      <c r="F888" s="92"/>
      <c r="G888" s="52"/>
    </row>
    <row r="889" spans="1:7" s="8" customFormat="1" ht="15.75" customHeight="1">
      <c r="A889" s="19"/>
      <c r="B889" s="92"/>
      <c r="C889" s="51"/>
      <c r="D889" s="6"/>
      <c r="E889" s="6"/>
      <c r="F889" s="92"/>
      <c r="G889" s="52"/>
    </row>
    <row r="890" spans="1:7" s="8" customFormat="1" ht="15.75" customHeight="1">
      <c r="A890" s="19"/>
      <c r="B890" s="222" t="s">
        <v>31</v>
      </c>
      <c r="C890" s="94" t="s">
        <v>32</v>
      </c>
      <c r="D890" s="94" t="s">
        <v>33</v>
      </c>
      <c r="E890" s="74" t="s">
        <v>661</v>
      </c>
      <c r="F890" s="74" t="s">
        <v>34</v>
      </c>
      <c r="G890" s="74" t="s">
        <v>0</v>
      </c>
    </row>
    <row r="891" spans="1:7" s="8" customFormat="1" ht="15.75" customHeight="1">
      <c r="A891" s="19"/>
      <c r="B891" s="223"/>
      <c r="C891" s="95"/>
      <c r="D891" s="95"/>
      <c r="E891" s="78" t="s">
        <v>24</v>
      </c>
      <c r="F891" s="77" t="s">
        <v>35</v>
      </c>
      <c r="G891" s="74" t="s">
        <v>36</v>
      </c>
    </row>
    <row r="892" spans="1:7" s="8" customFormat="1" ht="15.75" customHeight="1">
      <c r="A892" s="19"/>
      <c r="B892" s="105" t="s">
        <v>574</v>
      </c>
      <c r="C892" s="81" t="s">
        <v>196</v>
      </c>
      <c r="D892" s="219" t="s">
        <v>936</v>
      </c>
      <c r="E892" s="80">
        <v>43921</v>
      </c>
      <c r="F892" s="80">
        <f>E892+5</f>
        <v>43926</v>
      </c>
      <c r="G892" s="75">
        <f>F892+22</f>
        <v>43948</v>
      </c>
    </row>
    <row r="893" spans="1:7" s="8" customFormat="1" ht="15.75" customHeight="1">
      <c r="A893" s="19"/>
      <c r="B893" s="105" t="s">
        <v>347</v>
      </c>
      <c r="C893" s="81" t="s">
        <v>70</v>
      </c>
      <c r="D893" s="220"/>
      <c r="E893" s="80">
        <f t="shared" ref="E893:G895" si="97">E892+7</f>
        <v>43928</v>
      </c>
      <c r="F893" s="80">
        <f t="shared" si="97"/>
        <v>43933</v>
      </c>
      <c r="G893" s="75">
        <f t="shared" si="97"/>
        <v>43955</v>
      </c>
    </row>
    <row r="894" spans="1:7" s="8" customFormat="1" ht="15.75" customHeight="1">
      <c r="A894" s="19"/>
      <c r="B894" s="105" t="s">
        <v>375</v>
      </c>
      <c r="C894" s="81" t="s">
        <v>71</v>
      </c>
      <c r="D894" s="220"/>
      <c r="E894" s="80">
        <f t="shared" si="97"/>
        <v>43935</v>
      </c>
      <c r="F894" s="80">
        <f t="shared" si="97"/>
        <v>43940</v>
      </c>
      <c r="G894" s="75">
        <f t="shared" si="97"/>
        <v>43962</v>
      </c>
    </row>
    <row r="895" spans="1:7" s="8" customFormat="1" ht="15.75" customHeight="1">
      <c r="A895" s="19"/>
      <c r="B895" s="105" t="s">
        <v>322</v>
      </c>
      <c r="C895" s="81" t="s">
        <v>297</v>
      </c>
      <c r="D895" s="220"/>
      <c r="E895" s="80">
        <f t="shared" si="97"/>
        <v>43942</v>
      </c>
      <c r="F895" s="80">
        <f t="shared" si="97"/>
        <v>43947</v>
      </c>
      <c r="G895" s="75">
        <f t="shared" si="97"/>
        <v>43969</v>
      </c>
    </row>
    <row r="896" spans="1:7" s="8" customFormat="1" ht="15.75" customHeight="1">
      <c r="A896" s="39"/>
      <c r="B896" s="81" t="s">
        <v>323</v>
      </c>
      <c r="C896" s="81" t="s">
        <v>575</v>
      </c>
      <c r="D896" s="221"/>
      <c r="E896" s="80">
        <f>E895+7</f>
        <v>43949</v>
      </c>
      <c r="F896" s="80">
        <f>F895+7</f>
        <v>43954</v>
      </c>
      <c r="G896" s="75">
        <f>G8963</f>
        <v>0</v>
      </c>
    </row>
    <row r="897" spans="1:7" s="8" customFormat="1" ht="15.75" customHeight="1">
      <c r="A897" s="19"/>
      <c r="B897" s="15"/>
      <c r="C897" s="15"/>
      <c r="D897" s="17"/>
      <c r="E897" s="14"/>
      <c r="F897" s="14"/>
      <c r="G897" s="14"/>
    </row>
    <row r="898" spans="1:7" s="8" customFormat="1" ht="15.75" customHeight="1">
      <c r="A898" s="19"/>
      <c r="B898" s="92" t="s">
        <v>790</v>
      </c>
      <c r="C898" s="53"/>
      <c r="D898" s="6"/>
      <c r="E898" s="6"/>
      <c r="F898" s="92"/>
      <c r="G898" s="52"/>
    </row>
    <row r="899" spans="1:7" s="8" customFormat="1" ht="15.75" customHeight="1">
      <c r="A899" s="19"/>
      <c r="B899" s="15"/>
      <c r="C899" s="11"/>
      <c r="D899" s="17"/>
      <c r="E899" s="14"/>
      <c r="F899" s="14"/>
      <c r="G899" s="14"/>
    </row>
    <row r="900" spans="1:7" s="8" customFormat="1" ht="15.75" customHeight="1">
      <c r="A900" s="19" t="s">
        <v>945</v>
      </c>
      <c r="B900" s="222" t="s">
        <v>31</v>
      </c>
      <c r="C900" s="94" t="s">
        <v>32</v>
      </c>
      <c r="D900" s="94" t="s">
        <v>33</v>
      </c>
      <c r="E900" s="74" t="s">
        <v>661</v>
      </c>
      <c r="F900" s="74" t="s">
        <v>34</v>
      </c>
      <c r="G900" s="94" t="s">
        <v>946</v>
      </c>
    </row>
    <row r="901" spans="1:7" s="8" customFormat="1" ht="15.75" customHeight="1">
      <c r="A901" s="19"/>
      <c r="B901" s="223"/>
      <c r="C901" s="95"/>
      <c r="D901" s="95"/>
      <c r="E901" s="78" t="s">
        <v>24</v>
      </c>
      <c r="F901" s="77" t="s">
        <v>35</v>
      </c>
      <c r="G901" s="74" t="s">
        <v>36</v>
      </c>
    </row>
    <row r="902" spans="1:7" s="8" customFormat="1" ht="15.75" customHeight="1">
      <c r="A902" s="19"/>
      <c r="B902" s="105" t="s">
        <v>574</v>
      </c>
      <c r="C902" s="81" t="s">
        <v>196</v>
      </c>
      <c r="D902" s="101" t="s">
        <v>936</v>
      </c>
      <c r="E902" s="80">
        <v>43921</v>
      </c>
      <c r="F902" s="80">
        <f>E902+5</f>
        <v>43926</v>
      </c>
      <c r="G902" s="75">
        <f>F902+17</f>
        <v>43943</v>
      </c>
    </row>
    <row r="903" spans="1:7" s="8" customFormat="1" ht="15.75" customHeight="1">
      <c r="A903" s="19"/>
      <c r="B903" s="105" t="s">
        <v>347</v>
      </c>
      <c r="C903" s="81" t="s">
        <v>70</v>
      </c>
      <c r="D903" s="96"/>
      <c r="E903" s="80">
        <f t="shared" ref="E903:G906" si="98">E902+7</f>
        <v>43928</v>
      </c>
      <c r="F903" s="80">
        <f t="shared" si="98"/>
        <v>43933</v>
      </c>
      <c r="G903" s="75">
        <f t="shared" si="98"/>
        <v>43950</v>
      </c>
    </row>
    <row r="904" spans="1:7" s="8" customFormat="1" ht="15.75" customHeight="1">
      <c r="A904" s="19"/>
      <c r="B904" s="105" t="s">
        <v>375</v>
      </c>
      <c r="C904" s="81" t="s">
        <v>71</v>
      </c>
      <c r="D904" s="96"/>
      <c r="E904" s="80">
        <f t="shared" si="98"/>
        <v>43935</v>
      </c>
      <c r="F904" s="80">
        <f t="shared" si="98"/>
        <v>43940</v>
      </c>
      <c r="G904" s="75">
        <f t="shared" si="98"/>
        <v>43957</v>
      </c>
    </row>
    <row r="905" spans="1:7" s="8" customFormat="1" ht="15.75" customHeight="1">
      <c r="A905" s="39"/>
      <c r="B905" s="105" t="s">
        <v>322</v>
      </c>
      <c r="C905" s="81" t="s">
        <v>297</v>
      </c>
      <c r="D905" s="96"/>
      <c r="E905" s="80">
        <f t="shared" si="98"/>
        <v>43942</v>
      </c>
      <c r="F905" s="80">
        <f t="shared" si="98"/>
        <v>43947</v>
      </c>
      <c r="G905" s="75">
        <f t="shared" si="98"/>
        <v>43964</v>
      </c>
    </row>
    <row r="906" spans="1:7" s="8" customFormat="1" ht="15.75" customHeight="1">
      <c r="A906" s="19"/>
      <c r="B906" s="81" t="s">
        <v>323</v>
      </c>
      <c r="C906" s="81" t="s">
        <v>575</v>
      </c>
      <c r="D906" s="97"/>
      <c r="E906" s="80">
        <f t="shared" si="98"/>
        <v>43949</v>
      </c>
      <c r="F906" s="80">
        <f t="shared" si="98"/>
        <v>43954</v>
      </c>
      <c r="G906" s="75">
        <f t="shared" si="98"/>
        <v>43971</v>
      </c>
    </row>
    <row r="907" spans="1:7" s="8" customFormat="1" ht="15.75" customHeight="1">
      <c r="A907" s="19"/>
      <c r="B907" s="15"/>
      <c r="C907" s="11"/>
      <c r="D907" s="17"/>
      <c r="E907" s="14"/>
      <c r="F907" s="14"/>
      <c r="G907" s="14"/>
    </row>
    <row r="908" spans="1:7" s="8" customFormat="1" ht="15.75" customHeight="1">
      <c r="A908" s="19" t="s">
        <v>947</v>
      </c>
      <c r="B908" s="274" t="s">
        <v>31</v>
      </c>
      <c r="C908" s="74" t="s">
        <v>32</v>
      </c>
      <c r="D908" s="74" t="s">
        <v>33</v>
      </c>
      <c r="E908" s="74" t="s">
        <v>374</v>
      </c>
      <c r="F908" s="74" t="s">
        <v>34</v>
      </c>
      <c r="G908" s="74" t="s">
        <v>948</v>
      </c>
    </row>
    <row r="909" spans="1:7" s="8" customFormat="1" ht="15.75" customHeight="1">
      <c r="A909" s="19"/>
      <c r="B909" s="274"/>
      <c r="C909" s="74"/>
      <c r="D909" s="74"/>
      <c r="E909" s="74" t="s">
        <v>24</v>
      </c>
      <c r="F909" s="74" t="s">
        <v>35</v>
      </c>
      <c r="G909" s="74" t="s">
        <v>949</v>
      </c>
    </row>
    <row r="910" spans="1:7" s="8" customFormat="1" ht="15.75" customHeight="1">
      <c r="A910" s="19"/>
      <c r="B910" s="165" t="s">
        <v>634</v>
      </c>
      <c r="C910" s="166" t="s">
        <v>950</v>
      </c>
      <c r="D910" s="219" t="s">
        <v>951</v>
      </c>
      <c r="E910" s="75">
        <v>43931</v>
      </c>
      <c r="F910" s="75">
        <f>E910+3</f>
        <v>43934</v>
      </c>
      <c r="G910" s="75">
        <f>F910+17</f>
        <v>43951</v>
      </c>
    </row>
    <row r="911" spans="1:7" s="8" customFormat="1" ht="15.75" customHeight="1">
      <c r="A911" s="19"/>
      <c r="B911" s="165" t="s">
        <v>635</v>
      </c>
      <c r="C911" s="166" t="s">
        <v>952</v>
      </c>
      <c r="D911" s="227"/>
      <c r="E911" s="75">
        <f t="shared" ref="E911:G914" si="99">E910+7</f>
        <v>43938</v>
      </c>
      <c r="F911" s="75">
        <f t="shared" si="99"/>
        <v>43941</v>
      </c>
      <c r="G911" s="75">
        <f t="shared" si="99"/>
        <v>43958</v>
      </c>
    </row>
    <row r="912" spans="1:7" s="8" customFormat="1" ht="15.75" customHeight="1">
      <c r="A912" s="19"/>
      <c r="B912" s="165" t="s">
        <v>636</v>
      </c>
      <c r="C912" s="166" t="s">
        <v>953</v>
      </c>
      <c r="D912" s="227"/>
      <c r="E912" s="75">
        <f t="shared" si="99"/>
        <v>43945</v>
      </c>
      <c r="F912" s="75">
        <f t="shared" si="99"/>
        <v>43948</v>
      </c>
      <c r="G912" s="75">
        <f t="shared" si="99"/>
        <v>43965</v>
      </c>
    </row>
    <row r="913" spans="1:7" s="8" customFormat="1" ht="15.75" customHeight="1">
      <c r="A913" s="19"/>
      <c r="B913" s="165"/>
      <c r="C913" s="166" t="s">
        <v>952</v>
      </c>
      <c r="D913" s="227"/>
      <c r="E913" s="75">
        <f t="shared" si="99"/>
        <v>43952</v>
      </c>
      <c r="F913" s="75">
        <f t="shared" si="99"/>
        <v>43955</v>
      </c>
      <c r="G913" s="75">
        <f t="shared" si="99"/>
        <v>43972</v>
      </c>
    </row>
    <row r="914" spans="1:7" s="8" customFormat="1" ht="15.75" customHeight="1">
      <c r="A914" s="19"/>
      <c r="B914" s="165"/>
      <c r="C914" s="165"/>
      <c r="D914" s="228"/>
      <c r="E914" s="75">
        <f t="shared" si="99"/>
        <v>43959</v>
      </c>
      <c r="F914" s="75">
        <f t="shared" si="99"/>
        <v>43962</v>
      </c>
      <c r="G914" s="75">
        <f t="shared" si="99"/>
        <v>43979</v>
      </c>
    </row>
    <row r="915" spans="1:7" s="8" customFormat="1" ht="15.75" customHeight="1">
      <c r="A915" s="19"/>
      <c r="B915" s="15"/>
      <c r="C915" s="15"/>
      <c r="D915" s="17"/>
      <c r="E915" s="14"/>
      <c r="F915" s="14"/>
      <c r="G915" s="14"/>
    </row>
    <row r="916" spans="1:7" s="8" customFormat="1" ht="15.75" customHeight="1">
      <c r="A916" s="19"/>
      <c r="B916" s="15" t="s">
        <v>954</v>
      </c>
      <c r="C916" s="15"/>
      <c r="D916" s="17"/>
      <c r="E916" s="14"/>
      <c r="F916" s="14"/>
      <c r="G916" s="14"/>
    </row>
    <row r="917" spans="1:7" s="8" customFormat="1" ht="15.75" customHeight="1">
      <c r="A917" s="19"/>
      <c r="B917" s="15"/>
      <c r="C917" s="11"/>
      <c r="D917" s="17"/>
      <c r="E917" s="14"/>
      <c r="F917" s="14"/>
      <c r="G917" s="14"/>
    </row>
    <row r="918" spans="1:7" s="8" customFormat="1" ht="15.75" customHeight="1">
      <c r="A918" s="19"/>
      <c r="B918" s="15"/>
      <c r="C918" s="15"/>
      <c r="D918" s="17"/>
      <c r="E918" s="14"/>
      <c r="F918" s="14"/>
      <c r="G918" s="14"/>
    </row>
    <row r="919" spans="1:7" s="8" customFormat="1" ht="15.75" customHeight="1">
      <c r="A919" s="100" t="s">
        <v>955</v>
      </c>
      <c r="B919" s="99"/>
      <c r="C919" s="99"/>
      <c r="D919" s="99"/>
      <c r="E919" s="99"/>
      <c r="F919" s="99"/>
      <c r="G919" s="99"/>
    </row>
    <row r="920" spans="1:7" s="8" customFormat="1" ht="15.75" customHeight="1">
      <c r="A920" s="19"/>
      <c r="B920" s="31"/>
      <c r="C920" s="31"/>
      <c r="D920" s="31"/>
      <c r="E920" s="31"/>
      <c r="F920" s="14"/>
      <c r="G920" s="14"/>
    </row>
    <row r="921" spans="1:7" s="8" customFormat="1" ht="15.75" customHeight="1">
      <c r="A921" s="19"/>
      <c r="B921" s="93"/>
      <c r="C921" s="5"/>
      <c r="D921" s="6"/>
      <c r="E921" s="6"/>
      <c r="F921" s="92"/>
      <c r="G921" s="92"/>
    </row>
    <row r="922" spans="1:7" s="8" customFormat="1" ht="15.75" customHeight="1">
      <c r="A922" s="19" t="s">
        <v>956</v>
      </c>
      <c r="B922" s="222" t="s">
        <v>31</v>
      </c>
      <c r="C922" s="94" t="s">
        <v>32</v>
      </c>
      <c r="D922" s="94" t="s">
        <v>957</v>
      </c>
      <c r="E922" s="74" t="s">
        <v>917</v>
      </c>
      <c r="F922" s="74" t="s">
        <v>34</v>
      </c>
      <c r="G922" s="74" t="s">
        <v>958</v>
      </c>
    </row>
    <row r="923" spans="1:7" s="8" customFormat="1" ht="15.75" customHeight="1">
      <c r="A923" s="19"/>
      <c r="B923" s="223"/>
      <c r="C923" s="95"/>
      <c r="D923" s="95"/>
      <c r="E923" s="78" t="s">
        <v>959</v>
      </c>
      <c r="F923" s="74" t="s">
        <v>35</v>
      </c>
      <c r="G923" s="74" t="s">
        <v>36</v>
      </c>
    </row>
    <row r="924" spans="1:7" s="8" customFormat="1" ht="15.75" customHeight="1">
      <c r="A924" s="19"/>
      <c r="B924" s="74" t="s">
        <v>436</v>
      </c>
      <c r="C924" s="74" t="s">
        <v>960</v>
      </c>
      <c r="D924" s="222" t="s">
        <v>961</v>
      </c>
      <c r="E924" s="76">
        <v>43919</v>
      </c>
      <c r="F924" s="75">
        <f>E924+5</f>
        <v>43924</v>
      </c>
      <c r="G924" s="75">
        <f>F924+42</f>
        <v>43966</v>
      </c>
    </row>
    <row r="925" spans="1:7" s="8" customFormat="1" ht="15.75" customHeight="1">
      <c r="A925" s="19"/>
      <c r="B925" s="74" t="s">
        <v>437</v>
      </c>
      <c r="C925" s="74" t="s">
        <v>962</v>
      </c>
      <c r="D925" s="226"/>
      <c r="E925" s="76">
        <f t="shared" ref="E925:G928" si="100">E924+7</f>
        <v>43926</v>
      </c>
      <c r="F925" s="76">
        <f t="shared" si="100"/>
        <v>43931</v>
      </c>
      <c r="G925" s="75">
        <f t="shared" si="100"/>
        <v>43973</v>
      </c>
    </row>
    <row r="926" spans="1:7" s="8" customFormat="1" ht="15.75" customHeight="1">
      <c r="A926" s="48"/>
      <c r="B926" s="74" t="s">
        <v>438</v>
      </c>
      <c r="C926" s="74" t="s">
        <v>963</v>
      </c>
      <c r="D926" s="226"/>
      <c r="E926" s="76">
        <f t="shared" si="100"/>
        <v>43933</v>
      </c>
      <c r="F926" s="76">
        <f t="shared" si="100"/>
        <v>43938</v>
      </c>
      <c r="G926" s="75">
        <f t="shared" si="100"/>
        <v>43980</v>
      </c>
    </row>
    <row r="927" spans="1:7" s="8" customFormat="1" ht="15.75" customHeight="1">
      <c r="A927" s="19"/>
      <c r="B927" s="74" t="s">
        <v>439</v>
      </c>
      <c r="C927" s="74" t="s">
        <v>890</v>
      </c>
      <c r="D927" s="226"/>
      <c r="E927" s="76">
        <f t="shared" si="100"/>
        <v>43940</v>
      </c>
      <c r="F927" s="76">
        <f t="shared" si="100"/>
        <v>43945</v>
      </c>
      <c r="G927" s="75">
        <f t="shared" si="100"/>
        <v>43987</v>
      </c>
    </row>
    <row r="928" spans="1:7" s="8" customFormat="1" ht="15.75" customHeight="1">
      <c r="A928" s="19"/>
      <c r="B928" s="74" t="s">
        <v>311</v>
      </c>
      <c r="C928" s="74" t="s">
        <v>964</v>
      </c>
      <c r="D928" s="223"/>
      <c r="E928" s="76">
        <f t="shared" si="100"/>
        <v>43947</v>
      </c>
      <c r="F928" s="76">
        <f t="shared" si="100"/>
        <v>43952</v>
      </c>
      <c r="G928" s="75">
        <f t="shared" si="100"/>
        <v>43994</v>
      </c>
    </row>
    <row r="929" spans="1:7" s="8" customFormat="1" ht="15.75" customHeight="1">
      <c r="A929" s="19"/>
      <c r="B929" s="31"/>
      <c r="C929" s="31"/>
      <c r="D929" s="31"/>
      <c r="E929" s="31"/>
      <c r="F929" s="14"/>
      <c r="G929" s="14"/>
    </row>
    <row r="930" spans="1:7" s="8" customFormat="1" ht="15.75" customHeight="1">
      <c r="A930" s="19" t="s">
        <v>790</v>
      </c>
      <c r="B930" s="222" t="s">
        <v>31</v>
      </c>
      <c r="C930" s="94" t="s">
        <v>32</v>
      </c>
      <c r="D930" s="94" t="s">
        <v>660</v>
      </c>
      <c r="E930" s="74" t="s">
        <v>661</v>
      </c>
      <c r="F930" s="74" t="s">
        <v>34</v>
      </c>
      <c r="G930" s="74" t="s">
        <v>965</v>
      </c>
    </row>
    <row r="931" spans="1:7" s="8" customFormat="1" ht="15.75" customHeight="1">
      <c r="A931" s="19"/>
      <c r="B931" s="223"/>
      <c r="C931" s="95"/>
      <c r="D931" s="95"/>
      <c r="E931" s="78" t="s">
        <v>817</v>
      </c>
      <c r="F931" s="74" t="s">
        <v>35</v>
      </c>
      <c r="G931" s="74" t="s">
        <v>36</v>
      </c>
    </row>
    <row r="932" spans="1:7" s="8" customFormat="1" ht="15.75" customHeight="1">
      <c r="A932" s="19"/>
      <c r="B932" s="74" t="s">
        <v>436</v>
      </c>
      <c r="C932" s="74" t="s">
        <v>960</v>
      </c>
      <c r="D932" s="222" t="s">
        <v>966</v>
      </c>
      <c r="E932" s="76">
        <v>43919</v>
      </c>
      <c r="F932" s="75">
        <f>E932+5</f>
        <v>43924</v>
      </c>
      <c r="G932" s="75">
        <f>F932+41</f>
        <v>43965</v>
      </c>
    </row>
    <row r="933" spans="1:7" s="8" customFormat="1" ht="15.75" customHeight="1">
      <c r="A933" s="19"/>
      <c r="B933" s="74" t="s">
        <v>437</v>
      </c>
      <c r="C933" s="74" t="s">
        <v>962</v>
      </c>
      <c r="D933" s="226"/>
      <c r="E933" s="76">
        <f t="shared" ref="E933:G936" si="101">E932+7</f>
        <v>43926</v>
      </c>
      <c r="F933" s="76">
        <f t="shared" si="101"/>
        <v>43931</v>
      </c>
      <c r="G933" s="75">
        <f t="shared" si="101"/>
        <v>43972</v>
      </c>
    </row>
    <row r="934" spans="1:7" s="8" customFormat="1" ht="15.75" customHeight="1">
      <c r="A934" s="48"/>
      <c r="B934" s="74" t="s">
        <v>438</v>
      </c>
      <c r="C934" s="74" t="s">
        <v>963</v>
      </c>
      <c r="D934" s="226"/>
      <c r="E934" s="76">
        <f t="shared" si="101"/>
        <v>43933</v>
      </c>
      <c r="F934" s="76">
        <f t="shared" si="101"/>
        <v>43938</v>
      </c>
      <c r="G934" s="75">
        <f t="shared" si="101"/>
        <v>43979</v>
      </c>
    </row>
    <row r="935" spans="1:7" s="8" customFormat="1" ht="15.75" customHeight="1">
      <c r="A935" s="19"/>
      <c r="B935" s="74" t="s">
        <v>439</v>
      </c>
      <c r="C935" s="74" t="s">
        <v>890</v>
      </c>
      <c r="D935" s="226"/>
      <c r="E935" s="76">
        <f t="shared" si="101"/>
        <v>43940</v>
      </c>
      <c r="F935" s="76">
        <f t="shared" si="101"/>
        <v>43945</v>
      </c>
      <c r="G935" s="75">
        <f t="shared" si="101"/>
        <v>43986</v>
      </c>
    </row>
    <row r="936" spans="1:7" s="8" customFormat="1" ht="15.75" customHeight="1">
      <c r="A936" s="19"/>
      <c r="B936" s="74" t="s">
        <v>311</v>
      </c>
      <c r="C936" s="74" t="s">
        <v>964</v>
      </c>
      <c r="D936" s="223"/>
      <c r="E936" s="76">
        <f t="shared" si="101"/>
        <v>43947</v>
      </c>
      <c r="F936" s="76">
        <f t="shared" si="101"/>
        <v>43952</v>
      </c>
      <c r="G936" s="75">
        <f t="shared" si="101"/>
        <v>43993</v>
      </c>
    </row>
    <row r="937" spans="1:7" s="8" customFormat="1" ht="15.75" customHeight="1">
      <c r="A937" s="19"/>
      <c r="B937" s="31"/>
      <c r="C937" s="31"/>
      <c r="D937" s="31"/>
      <c r="E937" s="31"/>
      <c r="F937" s="14"/>
      <c r="G937" s="14"/>
    </row>
    <row r="938" spans="1:7" s="8" customFormat="1" ht="15.75" customHeight="1">
      <c r="A938" s="19"/>
      <c r="B938" s="93"/>
      <c r="C938" s="5"/>
      <c r="D938" s="6"/>
      <c r="E938" s="6"/>
      <c r="F938" s="92"/>
      <c r="G938" s="92"/>
    </row>
    <row r="939" spans="1:7" s="8" customFormat="1" ht="15.75" customHeight="1">
      <c r="A939" s="19"/>
      <c r="B939" s="31"/>
      <c r="C939" s="31"/>
      <c r="D939" s="31"/>
      <c r="E939" s="13"/>
      <c r="F939" s="13"/>
      <c r="G939" s="14"/>
    </row>
    <row r="940" spans="1:7" s="8" customFormat="1" ht="15.75" customHeight="1">
      <c r="A940" s="19" t="s">
        <v>967</v>
      </c>
      <c r="B940" s="235" t="s">
        <v>31</v>
      </c>
      <c r="C940" s="94" t="s">
        <v>32</v>
      </c>
      <c r="D940" s="94" t="s">
        <v>660</v>
      </c>
      <c r="E940" s="74" t="s">
        <v>661</v>
      </c>
      <c r="F940" s="74" t="s">
        <v>34</v>
      </c>
      <c r="G940" s="74" t="s">
        <v>968</v>
      </c>
    </row>
    <row r="941" spans="1:7" s="8" customFormat="1" ht="15.75" customHeight="1">
      <c r="A941" s="19"/>
      <c r="B941" s="223"/>
      <c r="C941" s="95"/>
      <c r="D941" s="95"/>
      <c r="E941" s="78" t="s">
        <v>817</v>
      </c>
      <c r="F941" s="74" t="s">
        <v>35</v>
      </c>
      <c r="G941" s="74" t="s">
        <v>36</v>
      </c>
    </row>
    <row r="942" spans="1:7" s="8" customFormat="1" ht="15.75" customHeight="1">
      <c r="A942" s="19"/>
      <c r="B942" s="74" t="s">
        <v>436</v>
      </c>
      <c r="C942" s="74" t="s">
        <v>960</v>
      </c>
      <c r="D942" s="222" t="s">
        <v>961</v>
      </c>
      <c r="E942" s="76">
        <v>43919</v>
      </c>
      <c r="F942" s="75">
        <f>E942+5</f>
        <v>43924</v>
      </c>
      <c r="G942" s="75">
        <f>F942+39</f>
        <v>43963</v>
      </c>
    </row>
    <row r="943" spans="1:7" s="8" customFormat="1" ht="15.75" customHeight="1">
      <c r="A943" s="19"/>
      <c r="B943" s="74" t="s">
        <v>437</v>
      </c>
      <c r="C943" s="74" t="s">
        <v>962</v>
      </c>
      <c r="D943" s="226"/>
      <c r="E943" s="76">
        <f t="shared" ref="E943:G946" si="102">E942+7</f>
        <v>43926</v>
      </c>
      <c r="F943" s="76">
        <f t="shared" si="102"/>
        <v>43931</v>
      </c>
      <c r="G943" s="75">
        <f t="shared" si="102"/>
        <v>43970</v>
      </c>
    </row>
    <row r="944" spans="1:7" s="8" customFormat="1" ht="15.75" customHeight="1">
      <c r="A944" s="19"/>
      <c r="B944" s="74" t="s">
        <v>438</v>
      </c>
      <c r="C944" s="74" t="s">
        <v>963</v>
      </c>
      <c r="D944" s="226"/>
      <c r="E944" s="76">
        <f t="shared" si="102"/>
        <v>43933</v>
      </c>
      <c r="F944" s="76">
        <f t="shared" si="102"/>
        <v>43938</v>
      </c>
      <c r="G944" s="75">
        <f t="shared" si="102"/>
        <v>43977</v>
      </c>
    </row>
    <row r="945" spans="1:7" s="8" customFormat="1" ht="15.75" customHeight="1">
      <c r="A945" s="19"/>
      <c r="B945" s="74" t="s">
        <v>439</v>
      </c>
      <c r="C945" s="74" t="s">
        <v>890</v>
      </c>
      <c r="D945" s="226"/>
      <c r="E945" s="76">
        <f t="shared" si="102"/>
        <v>43940</v>
      </c>
      <c r="F945" s="76">
        <f t="shared" si="102"/>
        <v>43945</v>
      </c>
      <c r="G945" s="75">
        <f t="shared" si="102"/>
        <v>43984</v>
      </c>
    </row>
    <row r="946" spans="1:7" s="8" customFormat="1" ht="15.75" customHeight="1">
      <c r="A946" s="19"/>
      <c r="B946" s="74" t="s">
        <v>311</v>
      </c>
      <c r="C946" s="74" t="s">
        <v>964</v>
      </c>
      <c r="D946" s="223"/>
      <c r="E946" s="76">
        <f t="shared" si="102"/>
        <v>43947</v>
      </c>
      <c r="F946" s="76">
        <f t="shared" si="102"/>
        <v>43952</v>
      </c>
      <c r="G946" s="75">
        <f t="shared" si="102"/>
        <v>43991</v>
      </c>
    </row>
    <row r="947" spans="1:7" s="8" customFormat="1" ht="15.75" customHeight="1">
      <c r="A947" s="19"/>
      <c r="B947" s="31"/>
      <c r="C947" s="31"/>
      <c r="D947" s="31"/>
      <c r="E947" s="31"/>
      <c r="F947" s="14"/>
      <c r="G947" s="14"/>
    </row>
    <row r="948" spans="1:7" s="8" customFormat="1" ht="15.75" customHeight="1">
      <c r="A948" s="19"/>
      <c r="B948" s="222" t="s">
        <v>679</v>
      </c>
      <c r="C948" s="94" t="s">
        <v>32</v>
      </c>
      <c r="D948" s="94" t="s">
        <v>660</v>
      </c>
      <c r="E948" s="74" t="s">
        <v>661</v>
      </c>
      <c r="F948" s="74" t="s">
        <v>34</v>
      </c>
      <c r="G948" s="74" t="s">
        <v>968</v>
      </c>
    </row>
    <row r="949" spans="1:7" s="8" customFormat="1" ht="15.75" customHeight="1">
      <c r="A949" s="19"/>
      <c r="B949" s="223"/>
      <c r="C949" s="95"/>
      <c r="D949" s="95"/>
      <c r="E949" s="78" t="s">
        <v>817</v>
      </c>
      <c r="F949" s="74" t="s">
        <v>35</v>
      </c>
      <c r="G949" s="74" t="s">
        <v>36</v>
      </c>
    </row>
    <row r="950" spans="1:7" s="8" customFormat="1" ht="15.75" customHeight="1">
      <c r="A950" s="19"/>
      <c r="B950" s="74" t="s">
        <v>436</v>
      </c>
      <c r="C950" s="74" t="s">
        <v>960</v>
      </c>
      <c r="D950" s="222" t="s">
        <v>966</v>
      </c>
      <c r="E950" s="76">
        <v>43919</v>
      </c>
      <c r="F950" s="75">
        <f>E950+5</f>
        <v>43924</v>
      </c>
      <c r="G950" s="75">
        <f>F950+38</f>
        <v>43962</v>
      </c>
    </row>
    <row r="951" spans="1:7" s="8" customFormat="1" ht="15.75" customHeight="1">
      <c r="A951" s="19"/>
      <c r="B951" s="74" t="s">
        <v>437</v>
      </c>
      <c r="C951" s="74" t="s">
        <v>962</v>
      </c>
      <c r="D951" s="226"/>
      <c r="E951" s="76">
        <f t="shared" ref="E951:G954" si="103">E950+7</f>
        <v>43926</v>
      </c>
      <c r="F951" s="76">
        <f t="shared" si="103"/>
        <v>43931</v>
      </c>
      <c r="G951" s="75">
        <f t="shared" si="103"/>
        <v>43969</v>
      </c>
    </row>
    <row r="952" spans="1:7" s="8" customFormat="1" ht="15.75" customHeight="1">
      <c r="A952" s="19"/>
      <c r="B952" s="74" t="s">
        <v>438</v>
      </c>
      <c r="C952" s="74" t="s">
        <v>963</v>
      </c>
      <c r="D952" s="226"/>
      <c r="E952" s="76">
        <f t="shared" si="103"/>
        <v>43933</v>
      </c>
      <c r="F952" s="76">
        <f t="shared" si="103"/>
        <v>43938</v>
      </c>
      <c r="G952" s="75">
        <f t="shared" si="103"/>
        <v>43976</v>
      </c>
    </row>
    <row r="953" spans="1:7" s="8" customFormat="1" ht="15.75" customHeight="1">
      <c r="A953" s="19" t="s">
        <v>790</v>
      </c>
      <c r="B953" s="74" t="s">
        <v>439</v>
      </c>
      <c r="C953" s="74" t="s">
        <v>890</v>
      </c>
      <c r="D953" s="226"/>
      <c r="E953" s="76">
        <f t="shared" si="103"/>
        <v>43940</v>
      </c>
      <c r="F953" s="76">
        <f t="shared" si="103"/>
        <v>43945</v>
      </c>
      <c r="G953" s="75">
        <f t="shared" si="103"/>
        <v>43983</v>
      </c>
    </row>
    <row r="954" spans="1:7" s="8" customFormat="1" ht="15.75" customHeight="1">
      <c r="A954" s="19"/>
      <c r="B954" s="74" t="s">
        <v>311</v>
      </c>
      <c r="C954" s="74" t="s">
        <v>964</v>
      </c>
      <c r="D954" s="223"/>
      <c r="E954" s="76">
        <f t="shared" si="103"/>
        <v>43947</v>
      </c>
      <c r="F954" s="76">
        <f t="shared" si="103"/>
        <v>43952</v>
      </c>
      <c r="G954" s="75">
        <f t="shared" si="103"/>
        <v>43990</v>
      </c>
    </row>
    <row r="955" spans="1:7" s="8" customFormat="1" ht="15.75" customHeight="1">
      <c r="A955" s="19"/>
      <c r="B955" s="93"/>
      <c r="C955" s="5"/>
      <c r="D955" s="6"/>
      <c r="E955" s="6"/>
      <c r="F955" s="92"/>
      <c r="G955" s="92"/>
    </row>
    <row r="956" spans="1:7" s="8" customFormat="1" ht="15.75" customHeight="1">
      <c r="A956" s="19"/>
      <c r="B956" s="31"/>
      <c r="C956" s="31"/>
      <c r="D956" s="31"/>
      <c r="E956" s="13"/>
      <c r="F956" s="13"/>
      <c r="G956" s="14"/>
    </row>
    <row r="957" spans="1:7" s="8" customFormat="1" ht="15.75" customHeight="1">
      <c r="A957" s="19"/>
      <c r="B957" s="222" t="s">
        <v>31</v>
      </c>
      <c r="C957" s="94" t="s">
        <v>32</v>
      </c>
      <c r="D957" s="94" t="s">
        <v>660</v>
      </c>
      <c r="E957" s="74" t="s">
        <v>661</v>
      </c>
      <c r="F957" s="74" t="s">
        <v>34</v>
      </c>
      <c r="G957" s="74" t="s">
        <v>969</v>
      </c>
    </row>
    <row r="958" spans="1:7" s="8" customFormat="1" ht="15.75" customHeight="1">
      <c r="A958" s="19" t="s">
        <v>970</v>
      </c>
      <c r="B958" s="223"/>
      <c r="C958" s="95"/>
      <c r="D958" s="95"/>
      <c r="E958" s="78" t="s">
        <v>817</v>
      </c>
      <c r="F958" s="74" t="s">
        <v>35</v>
      </c>
      <c r="G958" s="74" t="s">
        <v>36</v>
      </c>
    </row>
    <row r="959" spans="1:7" s="8" customFormat="1" ht="15.75" customHeight="1">
      <c r="A959" s="19"/>
      <c r="B959" s="74" t="s">
        <v>436</v>
      </c>
      <c r="C959" s="74" t="s">
        <v>960</v>
      </c>
      <c r="D959" s="222" t="s">
        <v>961</v>
      </c>
      <c r="E959" s="76">
        <v>43919</v>
      </c>
      <c r="F959" s="75">
        <f>E959+5</f>
        <v>43924</v>
      </c>
      <c r="G959" s="75">
        <f>F959+33</f>
        <v>43957</v>
      </c>
    </row>
    <row r="960" spans="1:7" s="8" customFormat="1" ht="15.75" customHeight="1">
      <c r="A960" s="19"/>
      <c r="B960" s="74" t="s">
        <v>437</v>
      </c>
      <c r="C960" s="74" t="s">
        <v>962</v>
      </c>
      <c r="D960" s="226"/>
      <c r="E960" s="76">
        <f t="shared" ref="E960:G963" si="104">E959+7</f>
        <v>43926</v>
      </c>
      <c r="F960" s="76">
        <f t="shared" si="104"/>
        <v>43931</v>
      </c>
      <c r="G960" s="75">
        <f t="shared" si="104"/>
        <v>43964</v>
      </c>
    </row>
    <row r="961" spans="1:7" s="8" customFormat="1" ht="15.75" customHeight="1">
      <c r="A961" s="19"/>
      <c r="B961" s="74" t="s">
        <v>438</v>
      </c>
      <c r="C961" s="74" t="s">
        <v>963</v>
      </c>
      <c r="D961" s="226"/>
      <c r="E961" s="76">
        <f t="shared" si="104"/>
        <v>43933</v>
      </c>
      <c r="F961" s="76">
        <f t="shared" si="104"/>
        <v>43938</v>
      </c>
      <c r="G961" s="75">
        <f t="shared" si="104"/>
        <v>43971</v>
      </c>
    </row>
    <row r="962" spans="1:7" s="8" customFormat="1" ht="15.75" customHeight="1">
      <c r="A962" s="19"/>
      <c r="B962" s="74" t="s">
        <v>439</v>
      </c>
      <c r="C962" s="74" t="s">
        <v>890</v>
      </c>
      <c r="D962" s="226"/>
      <c r="E962" s="76">
        <f t="shared" si="104"/>
        <v>43940</v>
      </c>
      <c r="F962" s="76">
        <f t="shared" si="104"/>
        <v>43945</v>
      </c>
      <c r="G962" s="75">
        <f t="shared" si="104"/>
        <v>43978</v>
      </c>
    </row>
    <row r="963" spans="1:7" s="8" customFormat="1" ht="15.75" customHeight="1">
      <c r="A963" s="19"/>
      <c r="B963" s="74" t="s">
        <v>311</v>
      </c>
      <c r="C963" s="74" t="s">
        <v>964</v>
      </c>
      <c r="D963" s="223"/>
      <c r="E963" s="76">
        <f t="shared" si="104"/>
        <v>43947</v>
      </c>
      <c r="F963" s="76">
        <f t="shared" si="104"/>
        <v>43952</v>
      </c>
      <c r="G963" s="75">
        <f t="shared" si="104"/>
        <v>43985</v>
      </c>
    </row>
    <row r="964" spans="1:7" s="8" customFormat="1" ht="15.75" customHeight="1">
      <c r="A964" s="19"/>
      <c r="B964" s="31"/>
      <c r="C964" s="31"/>
      <c r="D964" s="31"/>
      <c r="E964" s="13"/>
      <c r="F964" s="13"/>
      <c r="G964" s="13"/>
    </row>
    <row r="965" spans="1:7" s="8" customFormat="1" ht="15.75" customHeight="1">
      <c r="A965" s="19"/>
      <c r="B965" s="222" t="s">
        <v>679</v>
      </c>
      <c r="C965" s="94" t="s">
        <v>32</v>
      </c>
      <c r="D965" s="94" t="s">
        <v>660</v>
      </c>
      <c r="E965" s="74" t="s">
        <v>661</v>
      </c>
      <c r="F965" s="74" t="s">
        <v>34</v>
      </c>
      <c r="G965" s="74" t="s">
        <v>969</v>
      </c>
    </row>
    <row r="966" spans="1:7" s="8" customFormat="1" ht="15.75" customHeight="1">
      <c r="A966" s="19"/>
      <c r="B966" s="223"/>
      <c r="C966" s="95"/>
      <c r="D966" s="95"/>
      <c r="E966" s="78" t="s">
        <v>817</v>
      </c>
      <c r="F966" s="74" t="s">
        <v>35</v>
      </c>
      <c r="G966" s="74" t="s">
        <v>36</v>
      </c>
    </row>
    <row r="967" spans="1:7" s="8" customFormat="1" ht="15.75" customHeight="1">
      <c r="A967" s="19"/>
      <c r="B967" s="74" t="s">
        <v>436</v>
      </c>
      <c r="C967" s="74" t="s">
        <v>960</v>
      </c>
      <c r="D967" s="222" t="s">
        <v>966</v>
      </c>
      <c r="E967" s="76">
        <v>43919</v>
      </c>
      <c r="F967" s="75">
        <f>E967+5</f>
        <v>43924</v>
      </c>
      <c r="G967" s="75">
        <f>F967+32</f>
        <v>43956</v>
      </c>
    </row>
    <row r="968" spans="1:7" s="8" customFormat="1" ht="15.75" customHeight="1">
      <c r="A968" s="19"/>
      <c r="B968" s="74" t="s">
        <v>437</v>
      </c>
      <c r="C968" s="74" t="s">
        <v>962</v>
      </c>
      <c r="D968" s="226"/>
      <c r="E968" s="76">
        <f t="shared" ref="E968:G971" si="105">E967+7</f>
        <v>43926</v>
      </c>
      <c r="F968" s="76">
        <f t="shared" si="105"/>
        <v>43931</v>
      </c>
      <c r="G968" s="75">
        <f t="shared" si="105"/>
        <v>43963</v>
      </c>
    </row>
    <row r="969" spans="1:7" s="8" customFormat="1" ht="15.75" customHeight="1">
      <c r="A969" s="19"/>
      <c r="B969" s="74" t="s">
        <v>438</v>
      </c>
      <c r="C969" s="74" t="s">
        <v>963</v>
      </c>
      <c r="D969" s="226"/>
      <c r="E969" s="76">
        <f t="shared" si="105"/>
        <v>43933</v>
      </c>
      <c r="F969" s="76">
        <f t="shared" si="105"/>
        <v>43938</v>
      </c>
      <c r="G969" s="75">
        <f t="shared" si="105"/>
        <v>43970</v>
      </c>
    </row>
    <row r="970" spans="1:7" s="8" customFormat="1" ht="15.75" customHeight="1">
      <c r="A970" s="19" t="s">
        <v>790</v>
      </c>
      <c r="B970" s="74" t="s">
        <v>439</v>
      </c>
      <c r="C970" s="74" t="s">
        <v>890</v>
      </c>
      <c r="D970" s="226"/>
      <c r="E970" s="76">
        <f t="shared" si="105"/>
        <v>43940</v>
      </c>
      <c r="F970" s="76">
        <f t="shared" si="105"/>
        <v>43945</v>
      </c>
      <c r="G970" s="75">
        <f t="shared" si="105"/>
        <v>43977</v>
      </c>
    </row>
    <row r="971" spans="1:7" s="8" customFormat="1" ht="15.75" customHeight="1">
      <c r="A971" s="19"/>
      <c r="B971" s="74" t="s">
        <v>311</v>
      </c>
      <c r="C971" s="74" t="s">
        <v>964</v>
      </c>
      <c r="D971" s="223"/>
      <c r="E971" s="76">
        <f t="shared" si="105"/>
        <v>43947</v>
      </c>
      <c r="F971" s="76">
        <f t="shared" si="105"/>
        <v>43952</v>
      </c>
      <c r="G971" s="75">
        <f t="shared" si="105"/>
        <v>43984</v>
      </c>
    </row>
    <row r="972" spans="1:7" s="8" customFormat="1" ht="15.75" customHeight="1">
      <c r="A972" s="19"/>
      <c r="B972" s="31"/>
      <c r="C972" s="31"/>
      <c r="D972" s="31"/>
      <c r="E972" s="31"/>
      <c r="F972" s="14"/>
      <c r="G972" s="14"/>
    </row>
    <row r="973" spans="1:7" s="8" customFormat="1" ht="15.75" customHeight="1">
      <c r="A973" s="19"/>
      <c r="B973" s="93"/>
      <c r="C973" s="5"/>
      <c r="D973" s="6"/>
      <c r="E973" s="6"/>
      <c r="F973" s="92"/>
      <c r="G973" s="92"/>
    </row>
    <row r="974" spans="1:7" s="8" customFormat="1" ht="15.75" customHeight="1">
      <c r="A974" s="19" t="s">
        <v>971</v>
      </c>
      <c r="B974" s="235" t="s">
        <v>31</v>
      </c>
      <c r="C974" s="94" t="s">
        <v>32</v>
      </c>
      <c r="D974" s="94" t="s">
        <v>33</v>
      </c>
      <c r="E974" s="74" t="s">
        <v>661</v>
      </c>
      <c r="F974" s="74" t="s">
        <v>34</v>
      </c>
      <c r="G974" s="74" t="s">
        <v>142</v>
      </c>
    </row>
    <row r="975" spans="1:7" s="8" customFormat="1" ht="15.75" customHeight="1">
      <c r="A975" s="19"/>
      <c r="B975" s="223"/>
      <c r="C975" s="167"/>
      <c r="D975" s="167"/>
      <c r="E975" s="78" t="s">
        <v>24</v>
      </c>
      <c r="F975" s="74" t="s">
        <v>35</v>
      </c>
      <c r="G975" s="74" t="s">
        <v>36</v>
      </c>
    </row>
    <row r="976" spans="1:7" s="8" customFormat="1" ht="15.75" customHeight="1">
      <c r="A976" s="19"/>
      <c r="B976" s="74" t="s">
        <v>436</v>
      </c>
      <c r="C976" s="74" t="s">
        <v>960</v>
      </c>
      <c r="D976" s="222" t="s">
        <v>961</v>
      </c>
      <c r="E976" s="76">
        <v>43919</v>
      </c>
      <c r="F976" s="75">
        <f>E976+5</f>
        <v>43924</v>
      </c>
      <c r="G976" s="75">
        <f>F976+37</f>
        <v>43961</v>
      </c>
    </row>
    <row r="977" spans="1:7" s="8" customFormat="1" ht="15.75" customHeight="1">
      <c r="A977" s="19"/>
      <c r="B977" s="74" t="s">
        <v>437</v>
      </c>
      <c r="C977" s="74" t="s">
        <v>962</v>
      </c>
      <c r="D977" s="226"/>
      <c r="E977" s="76">
        <f t="shared" ref="E977:G980" si="106">E976+7</f>
        <v>43926</v>
      </c>
      <c r="F977" s="76">
        <f t="shared" si="106"/>
        <v>43931</v>
      </c>
      <c r="G977" s="75">
        <f t="shared" si="106"/>
        <v>43968</v>
      </c>
    </row>
    <row r="978" spans="1:7" s="8" customFormat="1" ht="15.75" customHeight="1">
      <c r="A978" s="19"/>
      <c r="B978" s="74" t="s">
        <v>438</v>
      </c>
      <c r="C978" s="74" t="s">
        <v>963</v>
      </c>
      <c r="D978" s="226"/>
      <c r="E978" s="76">
        <f t="shared" si="106"/>
        <v>43933</v>
      </c>
      <c r="F978" s="76">
        <f t="shared" si="106"/>
        <v>43938</v>
      </c>
      <c r="G978" s="75">
        <f t="shared" si="106"/>
        <v>43975</v>
      </c>
    </row>
    <row r="979" spans="1:7" s="8" customFormat="1" ht="15.75" customHeight="1">
      <c r="A979" s="19"/>
      <c r="B979" s="74" t="s">
        <v>439</v>
      </c>
      <c r="C979" s="74" t="s">
        <v>890</v>
      </c>
      <c r="D979" s="226"/>
      <c r="E979" s="76">
        <f t="shared" si="106"/>
        <v>43940</v>
      </c>
      <c r="F979" s="76">
        <f t="shared" si="106"/>
        <v>43945</v>
      </c>
      <c r="G979" s="75">
        <f t="shared" si="106"/>
        <v>43982</v>
      </c>
    </row>
    <row r="980" spans="1:7" s="8" customFormat="1" ht="15.75" customHeight="1">
      <c r="A980" s="19"/>
      <c r="B980" s="74" t="s">
        <v>311</v>
      </c>
      <c r="C980" s="74" t="s">
        <v>964</v>
      </c>
      <c r="D980" s="223"/>
      <c r="E980" s="76">
        <f t="shared" si="106"/>
        <v>43947</v>
      </c>
      <c r="F980" s="76">
        <f t="shared" si="106"/>
        <v>43952</v>
      </c>
      <c r="G980" s="75">
        <f t="shared" si="106"/>
        <v>43989</v>
      </c>
    </row>
    <row r="981" spans="1:7" s="8" customFormat="1" ht="15.75" customHeight="1">
      <c r="A981" s="19"/>
      <c r="B981" s="31"/>
      <c r="C981" s="31"/>
      <c r="D981" s="31"/>
      <c r="E981" s="13"/>
      <c r="F981" s="13"/>
      <c r="G981" s="14"/>
    </row>
    <row r="982" spans="1:7" s="8" customFormat="1" ht="15.75" customHeight="1">
      <c r="A982" s="19"/>
      <c r="B982" s="31"/>
      <c r="C982" s="31"/>
      <c r="D982" s="31"/>
      <c r="E982" s="31"/>
      <c r="F982" s="14"/>
      <c r="G982" s="14"/>
    </row>
    <row r="983" spans="1:7" s="8" customFormat="1" ht="15.75" customHeight="1">
      <c r="A983" s="19"/>
      <c r="B983" s="93"/>
      <c r="C983" s="5"/>
      <c r="D983" s="6"/>
      <c r="E983" s="6"/>
      <c r="F983" s="92"/>
      <c r="G983" s="92"/>
    </row>
    <row r="984" spans="1:7" s="8" customFormat="1" ht="15.75" customHeight="1">
      <c r="A984" s="19" t="s">
        <v>972</v>
      </c>
      <c r="B984" s="222" t="s">
        <v>31</v>
      </c>
      <c r="C984" s="94" t="s">
        <v>32</v>
      </c>
      <c r="D984" s="94" t="s">
        <v>33</v>
      </c>
      <c r="E984" s="74" t="s">
        <v>661</v>
      </c>
      <c r="F984" s="74" t="s">
        <v>34</v>
      </c>
      <c r="G984" s="74" t="s">
        <v>143</v>
      </c>
    </row>
    <row r="985" spans="1:7" s="8" customFormat="1" ht="15.75" customHeight="1">
      <c r="A985" s="19"/>
      <c r="B985" s="223"/>
      <c r="C985" s="167"/>
      <c r="D985" s="167"/>
      <c r="E985" s="78" t="s">
        <v>24</v>
      </c>
      <c r="F985" s="74" t="s">
        <v>35</v>
      </c>
      <c r="G985" s="74" t="s">
        <v>36</v>
      </c>
    </row>
    <row r="986" spans="1:7" s="8" customFormat="1" ht="15.75" customHeight="1">
      <c r="A986" s="19"/>
      <c r="B986" s="74" t="s">
        <v>973</v>
      </c>
      <c r="C986" s="74" t="s">
        <v>682</v>
      </c>
      <c r="D986" s="222" t="s">
        <v>974</v>
      </c>
      <c r="E986" s="76">
        <v>43918</v>
      </c>
      <c r="F986" s="75">
        <f>E986+5</f>
        <v>43923</v>
      </c>
      <c r="G986" s="75">
        <f>F986+34</f>
        <v>43957</v>
      </c>
    </row>
    <row r="987" spans="1:7" s="8" customFormat="1" ht="15.75" customHeight="1">
      <c r="A987" s="19"/>
      <c r="B987" s="74" t="s">
        <v>975</v>
      </c>
      <c r="C987" s="74" t="s">
        <v>976</v>
      </c>
      <c r="D987" s="226"/>
      <c r="E987" s="76">
        <f t="shared" ref="E987:G989" si="107">E986+7</f>
        <v>43925</v>
      </c>
      <c r="F987" s="76">
        <f t="shared" si="107"/>
        <v>43930</v>
      </c>
      <c r="G987" s="75">
        <f t="shared" si="107"/>
        <v>43964</v>
      </c>
    </row>
    <row r="988" spans="1:7" s="8" customFormat="1" ht="15.75" customHeight="1">
      <c r="A988" s="19"/>
      <c r="B988" s="74" t="s">
        <v>977</v>
      </c>
      <c r="C988" s="74" t="s">
        <v>670</v>
      </c>
      <c r="D988" s="226"/>
      <c r="E988" s="76">
        <f t="shared" si="107"/>
        <v>43932</v>
      </c>
      <c r="F988" s="76">
        <f t="shared" si="107"/>
        <v>43937</v>
      </c>
      <c r="G988" s="75">
        <f t="shared" si="107"/>
        <v>43971</v>
      </c>
    </row>
    <row r="989" spans="1:7" s="8" customFormat="1" ht="15.75" customHeight="1">
      <c r="A989" s="19"/>
      <c r="B989" s="74" t="s">
        <v>978</v>
      </c>
      <c r="C989" s="74" t="s">
        <v>464</v>
      </c>
      <c r="D989" s="226"/>
      <c r="E989" s="76">
        <f t="shared" si="107"/>
        <v>43939</v>
      </c>
      <c r="F989" s="76">
        <f t="shared" si="107"/>
        <v>43944</v>
      </c>
      <c r="G989" s="75">
        <f t="shared" si="107"/>
        <v>43978</v>
      </c>
    </row>
    <row r="990" spans="1:7" s="8" customFormat="1" ht="15.75" customHeight="1">
      <c r="A990" s="19"/>
      <c r="B990" s="74" t="s">
        <v>979</v>
      </c>
      <c r="C990" s="74" t="s">
        <v>465</v>
      </c>
      <c r="D990" s="223"/>
      <c r="E990" s="76">
        <f>E989+8</f>
        <v>43947</v>
      </c>
      <c r="F990" s="76">
        <f>F989+7</f>
        <v>43951</v>
      </c>
      <c r="G990" s="75">
        <f>G989+7</f>
        <v>43985</v>
      </c>
    </row>
    <row r="991" spans="1:7" s="8" customFormat="1" ht="15.75" customHeight="1">
      <c r="A991" s="19"/>
      <c r="B991" s="31"/>
      <c r="C991" s="31"/>
      <c r="D991" s="31"/>
      <c r="E991" s="31"/>
      <c r="F991" s="14"/>
      <c r="G991" s="14"/>
    </row>
    <row r="992" spans="1:7" s="8" customFormat="1" ht="15.75" customHeight="1">
      <c r="A992" s="19"/>
      <c r="B992" s="31"/>
      <c r="C992" s="31"/>
      <c r="D992" s="31"/>
      <c r="E992" s="31"/>
      <c r="F992" s="14"/>
      <c r="G992" s="14"/>
    </row>
    <row r="993" spans="1:7" s="8" customFormat="1" ht="15.75" customHeight="1">
      <c r="A993" s="19"/>
      <c r="B993" s="93"/>
      <c r="C993" s="5"/>
      <c r="D993" s="6"/>
      <c r="E993" s="6"/>
      <c r="F993" s="92"/>
      <c r="G993" s="92"/>
    </row>
    <row r="994" spans="1:7" s="8" customFormat="1" ht="15.75" customHeight="1">
      <c r="A994" s="19" t="s">
        <v>980</v>
      </c>
      <c r="B994" s="224" t="s">
        <v>31</v>
      </c>
      <c r="C994" s="168" t="s">
        <v>32</v>
      </c>
      <c r="D994" s="94" t="s">
        <v>33</v>
      </c>
      <c r="E994" s="74" t="s">
        <v>981</v>
      </c>
      <c r="F994" s="74" t="s">
        <v>34</v>
      </c>
      <c r="G994" s="74" t="s">
        <v>144</v>
      </c>
    </row>
    <row r="995" spans="1:7" s="8" customFormat="1" ht="15.75" customHeight="1">
      <c r="A995" s="19"/>
      <c r="B995" s="225"/>
      <c r="C995" s="169"/>
      <c r="D995" s="167"/>
      <c r="E995" s="78" t="s">
        <v>24</v>
      </c>
      <c r="F995" s="74" t="s">
        <v>35</v>
      </c>
      <c r="G995" s="74" t="s">
        <v>36</v>
      </c>
    </row>
    <row r="996" spans="1:7" s="8" customFormat="1" ht="15.75" customHeight="1">
      <c r="A996" s="19"/>
      <c r="B996" s="105" t="s">
        <v>310</v>
      </c>
      <c r="C996" s="105" t="s">
        <v>431</v>
      </c>
      <c r="D996" s="216" t="s">
        <v>982</v>
      </c>
      <c r="E996" s="75">
        <v>43919</v>
      </c>
      <c r="F996" s="75">
        <f>E996+4</f>
        <v>43923</v>
      </c>
      <c r="G996" s="75">
        <f>F996+27</f>
        <v>43950</v>
      </c>
    </row>
    <row r="997" spans="1:7" s="8" customFormat="1" ht="15.75" customHeight="1">
      <c r="A997" s="19"/>
      <c r="B997" s="105" t="s">
        <v>427</v>
      </c>
      <c r="C997" s="105" t="s">
        <v>432</v>
      </c>
      <c r="D997" s="217"/>
      <c r="E997" s="75">
        <f t="shared" ref="E997:G1000" si="108">E996+7</f>
        <v>43926</v>
      </c>
      <c r="F997" s="75">
        <f t="shared" si="108"/>
        <v>43930</v>
      </c>
      <c r="G997" s="75">
        <f t="shared" si="108"/>
        <v>43957</v>
      </c>
    </row>
    <row r="998" spans="1:7" s="8" customFormat="1" ht="15.75" customHeight="1">
      <c r="A998" s="19"/>
      <c r="B998" s="105" t="s">
        <v>428</v>
      </c>
      <c r="C998" s="105" t="s">
        <v>433</v>
      </c>
      <c r="D998" s="217"/>
      <c r="E998" s="75">
        <f t="shared" si="108"/>
        <v>43933</v>
      </c>
      <c r="F998" s="75">
        <f t="shared" si="108"/>
        <v>43937</v>
      </c>
      <c r="G998" s="75">
        <f t="shared" si="108"/>
        <v>43964</v>
      </c>
    </row>
    <row r="999" spans="1:7" s="8" customFormat="1" ht="15.75" customHeight="1">
      <c r="A999" s="19"/>
      <c r="B999" s="105" t="s">
        <v>429</v>
      </c>
      <c r="C999" s="105" t="s">
        <v>434</v>
      </c>
      <c r="D999" s="217"/>
      <c r="E999" s="75">
        <f t="shared" si="108"/>
        <v>43940</v>
      </c>
      <c r="F999" s="75">
        <f t="shared" si="108"/>
        <v>43944</v>
      </c>
      <c r="G999" s="75">
        <f t="shared" si="108"/>
        <v>43971</v>
      </c>
    </row>
    <row r="1000" spans="1:7" s="8" customFormat="1" ht="15.75" customHeight="1">
      <c r="A1000" s="19"/>
      <c r="B1000" s="105" t="s">
        <v>430</v>
      </c>
      <c r="C1000" s="105" t="s">
        <v>435</v>
      </c>
      <c r="D1000" s="218"/>
      <c r="E1000" s="75">
        <f t="shared" si="108"/>
        <v>43947</v>
      </c>
      <c r="F1000" s="75">
        <f t="shared" si="108"/>
        <v>43951</v>
      </c>
      <c r="G1000" s="75">
        <f t="shared" si="108"/>
        <v>43978</v>
      </c>
    </row>
    <row r="1001" spans="1:7" s="8" customFormat="1" ht="15.75" customHeight="1">
      <c r="A1001" s="19"/>
      <c r="B1001" s="31"/>
      <c r="C1001" s="31"/>
      <c r="D1001" s="21"/>
      <c r="E1001" s="14"/>
      <c r="F1001" s="14"/>
      <c r="G1001" s="14"/>
    </row>
    <row r="1002" spans="1:7" s="8" customFormat="1" ht="15.75" customHeight="1">
      <c r="A1002" s="19"/>
      <c r="B1002" s="222" t="s">
        <v>31</v>
      </c>
      <c r="C1002" s="94" t="s">
        <v>32</v>
      </c>
      <c r="D1002" s="94" t="s">
        <v>33</v>
      </c>
      <c r="E1002" s="74" t="s">
        <v>661</v>
      </c>
      <c r="F1002" s="74" t="s">
        <v>34</v>
      </c>
      <c r="G1002" s="74" t="s">
        <v>144</v>
      </c>
    </row>
    <row r="1003" spans="1:7" s="8" customFormat="1" ht="15.75" customHeight="1">
      <c r="A1003" s="19"/>
      <c r="B1003" s="223"/>
      <c r="C1003" s="95"/>
      <c r="D1003" s="95"/>
      <c r="E1003" s="78" t="s">
        <v>24</v>
      </c>
      <c r="F1003" s="74" t="s">
        <v>35</v>
      </c>
      <c r="G1003" s="74" t="s">
        <v>36</v>
      </c>
    </row>
    <row r="1004" spans="1:7" s="8" customFormat="1" ht="15.75" customHeight="1">
      <c r="A1004" s="19"/>
      <c r="B1004" s="105" t="s">
        <v>566</v>
      </c>
      <c r="C1004" s="170" t="s">
        <v>259</v>
      </c>
      <c r="D1004" s="213" t="s">
        <v>983</v>
      </c>
      <c r="E1004" s="75">
        <v>43921</v>
      </c>
      <c r="F1004" s="75">
        <f>E1004+5</f>
        <v>43926</v>
      </c>
      <c r="G1004" s="75">
        <f>F1004+28</f>
        <v>43954</v>
      </c>
    </row>
    <row r="1005" spans="1:7" s="8" customFormat="1" ht="15.75" customHeight="1">
      <c r="A1005" s="19"/>
      <c r="B1005" s="171" t="s">
        <v>565</v>
      </c>
      <c r="C1005" s="170" t="s">
        <v>568</v>
      </c>
      <c r="D1005" s="214"/>
      <c r="E1005" s="75">
        <f t="shared" ref="E1005:G1008" si="109">E1004+7</f>
        <v>43928</v>
      </c>
      <c r="F1005" s="75">
        <f t="shared" si="109"/>
        <v>43933</v>
      </c>
      <c r="G1005" s="75">
        <f t="shared" si="109"/>
        <v>43961</v>
      </c>
    </row>
    <row r="1006" spans="1:7" s="8" customFormat="1" ht="15.75" customHeight="1">
      <c r="A1006" s="19"/>
      <c r="B1006" s="105" t="s">
        <v>567</v>
      </c>
      <c r="C1006" s="170" t="s">
        <v>569</v>
      </c>
      <c r="D1006" s="214"/>
      <c r="E1006" s="75">
        <f t="shared" si="109"/>
        <v>43935</v>
      </c>
      <c r="F1006" s="75">
        <f t="shared" si="109"/>
        <v>43940</v>
      </c>
      <c r="G1006" s="75">
        <f t="shared" si="109"/>
        <v>43968</v>
      </c>
    </row>
    <row r="1007" spans="1:7" s="8" customFormat="1" ht="15.75" customHeight="1">
      <c r="A1007" s="19"/>
      <c r="B1007" s="105" t="s">
        <v>353</v>
      </c>
      <c r="C1007" s="170" t="s">
        <v>570</v>
      </c>
      <c r="D1007" s="214"/>
      <c r="E1007" s="75">
        <f t="shared" si="109"/>
        <v>43942</v>
      </c>
      <c r="F1007" s="75">
        <f t="shared" si="109"/>
        <v>43947</v>
      </c>
      <c r="G1007" s="75">
        <f t="shared" si="109"/>
        <v>43975</v>
      </c>
    </row>
    <row r="1008" spans="1:7" s="8" customFormat="1" ht="15.75" customHeight="1">
      <c r="A1008" s="19"/>
      <c r="B1008" s="105"/>
      <c r="C1008" s="172"/>
      <c r="D1008" s="215"/>
      <c r="E1008" s="75">
        <f t="shared" si="109"/>
        <v>43949</v>
      </c>
      <c r="F1008" s="75">
        <f t="shared" si="109"/>
        <v>43954</v>
      </c>
      <c r="G1008" s="75">
        <f t="shared" si="109"/>
        <v>43982</v>
      </c>
    </row>
    <row r="1009" spans="1:7" s="8" customFormat="1" ht="15.75" customHeight="1">
      <c r="A1009" s="19"/>
      <c r="B1009" s="31"/>
      <c r="C1009" s="55"/>
      <c r="D1009" s="21"/>
      <c r="E1009" s="14"/>
      <c r="F1009" s="14"/>
      <c r="G1009" s="14"/>
    </row>
    <row r="1010" spans="1:7" s="8" customFormat="1" ht="15.75" customHeight="1">
      <c r="A1010" s="19"/>
      <c r="B1010" s="31"/>
      <c r="C1010" s="31"/>
      <c r="D1010" s="21"/>
      <c r="E1010" s="14"/>
      <c r="F1010" s="14"/>
      <c r="G1010" s="14"/>
    </row>
    <row r="1011" spans="1:7" s="8" customFormat="1" ht="15.75" customHeight="1">
      <c r="A1011" s="19"/>
      <c r="B1011" s="93"/>
      <c r="C1011" s="5"/>
      <c r="D1011" s="6"/>
      <c r="E1011" s="6"/>
      <c r="F1011" s="92"/>
      <c r="G1011" s="92"/>
    </row>
    <row r="1012" spans="1:7" s="8" customFormat="1" ht="15.75" customHeight="1">
      <c r="A1012" s="19"/>
      <c r="B1012" s="31"/>
      <c r="C1012" s="31"/>
      <c r="D1012" s="31"/>
      <c r="E1012" s="31"/>
      <c r="F1012" s="14"/>
      <c r="G1012" s="14"/>
    </row>
    <row r="1013" spans="1:7" s="8" customFormat="1" ht="15.75" customHeight="1">
      <c r="A1013" s="19" t="s">
        <v>984</v>
      </c>
      <c r="B1013" s="222" t="s">
        <v>31</v>
      </c>
      <c r="C1013" s="94" t="s">
        <v>32</v>
      </c>
      <c r="D1013" s="94" t="s">
        <v>33</v>
      </c>
      <c r="E1013" s="74" t="s">
        <v>374</v>
      </c>
      <c r="F1013" s="74" t="s">
        <v>34</v>
      </c>
      <c r="G1013" s="74" t="s">
        <v>985</v>
      </c>
    </row>
    <row r="1014" spans="1:7" s="8" customFormat="1" ht="15.75" customHeight="1">
      <c r="A1014" s="19"/>
      <c r="B1014" s="223"/>
      <c r="C1014" s="167"/>
      <c r="D1014" s="167"/>
      <c r="E1014" s="78" t="s">
        <v>24</v>
      </c>
      <c r="F1014" s="74" t="s">
        <v>35</v>
      </c>
      <c r="G1014" s="74" t="s">
        <v>986</v>
      </c>
    </row>
    <row r="1015" spans="1:7" s="8" customFormat="1" ht="15.75" customHeight="1">
      <c r="A1015" s="19"/>
      <c r="B1015" s="110" t="s">
        <v>571</v>
      </c>
      <c r="C1015" s="105" t="s">
        <v>548</v>
      </c>
      <c r="D1015" s="216" t="s">
        <v>987</v>
      </c>
      <c r="E1015" s="75">
        <v>43918</v>
      </c>
      <c r="F1015" s="75">
        <f>E1015+5</f>
        <v>43923</v>
      </c>
      <c r="G1015" s="75">
        <f>F1015+32</f>
        <v>43955</v>
      </c>
    </row>
    <row r="1016" spans="1:7" s="8" customFormat="1" ht="15.75" customHeight="1">
      <c r="A1016" s="19"/>
      <c r="B1016" s="110" t="s">
        <v>572</v>
      </c>
      <c r="C1016" s="105" t="s">
        <v>573</v>
      </c>
      <c r="D1016" s="217"/>
      <c r="E1016" s="75">
        <f t="shared" ref="E1016:G1019" si="110">E1015+7</f>
        <v>43925</v>
      </c>
      <c r="F1016" s="75">
        <f t="shared" si="110"/>
        <v>43930</v>
      </c>
      <c r="G1016" s="75">
        <f t="shared" si="110"/>
        <v>43962</v>
      </c>
    </row>
    <row r="1017" spans="1:7" s="8" customFormat="1" ht="15.75" customHeight="1">
      <c r="A1017" s="19"/>
      <c r="B1017" s="110" t="s">
        <v>345</v>
      </c>
      <c r="C1017" s="105" t="s">
        <v>164</v>
      </c>
      <c r="D1017" s="217"/>
      <c r="E1017" s="75">
        <f t="shared" si="110"/>
        <v>43932</v>
      </c>
      <c r="F1017" s="75">
        <f t="shared" si="110"/>
        <v>43937</v>
      </c>
      <c r="G1017" s="75">
        <f t="shared" si="110"/>
        <v>43969</v>
      </c>
    </row>
    <row r="1018" spans="1:7" s="8" customFormat="1" ht="15.75" customHeight="1">
      <c r="A1018" s="19"/>
      <c r="B1018" s="110"/>
      <c r="C1018" s="105"/>
      <c r="D1018" s="217"/>
      <c r="E1018" s="75">
        <f t="shared" si="110"/>
        <v>43939</v>
      </c>
      <c r="F1018" s="75">
        <f t="shared" si="110"/>
        <v>43944</v>
      </c>
      <c r="G1018" s="75">
        <f t="shared" si="110"/>
        <v>43976</v>
      </c>
    </row>
    <row r="1019" spans="1:7" s="8" customFormat="1" ht="15.75" customHeight="1">
      <c r="A1019" s="19"/>
      <c r="B1019" s="110" t="s">
        <v>346</v>
      </c>
      <c r="C1019" s="105" t="s">
        <v>257</v>
      </c>
      <c r="D1019" s="218"/>
      <c r="E1019" s="75">
        <f t="shared" si="110"/>
        <v>43946</v>
      </c>
      <c r="F1019" s="75">
        <f t="shared" si="110"/>
        <v>43951</v>
      </c>
      <c r="G1019" s="75">
        <f t="shared" si="110"/>
        <v>43983</v>
      </c>
    </row>
    <row r="1020" spans="1:7" s="8" customFormat="1" ht="15.75" customHeight="1">
      <c r="A1020" s="19"/>
      <c r="B1020" s="31"/>
      <c r="C1020" s="31"/>
      <c r="D1020" s="31"/>
      <c r="E1020" s="31"/>
      <c r="F1020" s="14"/>
      <c r="G1020" s="14"/>
    </row>
    <row r="1021" spans="1:7" s="8" customFormat="1" ht="15.75" customHeight="1">
      <c r="A1021" s="19"/>
      <c r="B1021" s="11"/>
      <c r="C1021" s="31"/>
      <c r="D1021" s="21"/>
      <c r="E1021" s="14"/>
      <c r="F1021" s="14"/>
      <c r="G1021" s="14"/>
    </row>
    <row r="1022" spans="1:7" s="8" customFormat="1" ht="15.75" customHeight="1">
      <c r="A1022" s="19"/>
      <c r="B1022" s="93"/>
      <c r="C1022" s="5"/>
      <c r="D1022" s="6"/>
      <c r="E1022" s="6"/>
      <c r="F1022" s="92"/>
      <c r="G1022" s="92"/>
    </row>
    <row r="1023" spans="1:7" s="8" customFormat="1" ht="15.75" customHeight="1">
      <c r="A1023" s="19" t="s">
        <v>988</v>
      </c>
      <c r="B1023" s="255" t="s">
        <v>31</v>
      </c>
      <c r="C1023" s="94" t="s">
        <v>32</v>
      </c>
      <c r="D1023" s="94" t="s">
        <v>33</v>
      </c>
      <c r="E1023" s="74" t="s">
        <v>917</v>
      </c>
      <c r="F1023" s="74" t="s">
        <v>34</v>
      </c>
      <c r="G1023" s="74" t="s">
        <v>147</v>
      </c>
    </row>
    <row r="1024" spans="1:7" s="8" customFormat="1" ht="15.75" customHeight="1">
      <c r="A1024" s="19"/>
      <c r="B1024" s="223"/>
      <c r="C1024" s="167"/>
      <c r="D1024" s="167"/>
      <c r="E1024" s="78" t="s">
        <v>24</v>
      </c>
      <c r="F1024" s="74" t="s">
        <v>35</v>
      </c>
      <c r="G1024" s="74" t="s">
        <v>36</v>
      </c>
    </row>
    <row r="1025" spans="1:7" s="8" customFormat="1" ht="15.75" customHeight="1">
      <c r="A1025" s="19"/>
      <c r="B1025" s="105" t="s">
        <v>310</v>
      </c>
      <c r="C1025" s="105" t="s">
        <v>431</v>
      </c>
      <c r="D1025" s="216" t="s">
        <v>982</v>
      </c>
      <c r="E1025" s="75">
        <v>43919</v>
      </c>
      <c r="F1025" s="75">
        <f>E1025+4</f>
        <v>43923</v>
      </c>
      <c r="G1025" s="75">
        <f>F1025+36</f>
        <v>43959</v>
      </c>
    </row>
    <row r="1026" spans="1:7" s="8" customFormat="1" ht="15.75" customHeight="1">
      <c r="A1026" s="19"/>
      <c r="B1026" s="105" t="s">
        <v>427</v>
      </c>
      <c r="C1026" s="105" t="s">
        <v>432</v>
      </c>
      <c r="D1026" s="217"/>
      <c r="E1026" s="75">
        <f t="shared" ref="E1026:G1029" si="111">E1025+7</f>
        <v>43926</v>
      </c>
      <c r="F1026" s="75">
        <f t="shared" si="111"/>
        <v>43930</v>
      </c>
      <c r="G1026" s="75">
        <f t="shared" si="111"/>
        <v>43966</v>
      </c>
    </row>
    <row r="1027" spans="1:7" s="8" customFormat="1" ht="15.75" customHeight="1">
      <c r="A1027" s="19"/>
      <c r="B1027" s="105" t="s">
        <v>428</v>
      </c>
      <c r="C1027" s="105" t="s">
        <v>433</v>
      </c>
      <c r="D1027" s="217"/>
      <c r="E1027" s="75">
        <f t="shared" si="111"/>
        <v>43933</v>
      </c>
      <c r="F1027" s="75">
        <f t="shared" si="111"/>
        <v>43937</v>
      </c>
      <c r="G1027" s="75">
        <f t="shared" si="111"/>
        <v>43973</v>
      </c>
    </row>
    <row r="1028" spans="1:7" s="8" customFormat="1" ht="15.75" customHeight="1">
      <c r="A1028" s="19"/>
      <c r="B1028" s="105" t="s">
        <v>429</v>
      </c>
      <c r="C1028" s="105" t="s">
        <v>434</v>
      </c>
      <c r="D1028" s="217"/>
      <c r="E1028" s="75">
        <f t="shared" si="111"/>
        <v>43940</v>
      </c>
      <c r="F1028" s="75">
        <f t="shared" si="111"/>
        <v>43944</v>
      </c>
      <c r="G1028" s="75">
        <f t="shared" si="111"/>
        <v>43980</v>
      </c>
    </row>
    <row r="1029" spans="1:7" s="8" customFormat="1" ht="15.75" customHeight="1">
      <c r="A1029" s="19"/>
      <c r="B1029" s="105" t="s">
        <v>430</v>
      </c>
      <c r="C1029" s="105" t="s">
        <v>435</v>
      </c>
      <c r="D1029" s="218"/>
      <c r="E1029" s="75">
        <f t="shared" si="111"/>
        <v>43947</v>
      </c>
      <c r="F1029" s="75">
        <f t="shared" si="111"/>
        <v>43951</v>
      </c>
      <c r="G1029" s="75">
        <f t="shared" si="111"/>
        <v>43987</v>
      </c>
    </row>
    <row r="1030" spans="1:7" s="8" customFormat="1" ht="15.75" customHeight="1">
      <c r="A1030" s="19"/>
      <c r="B1030" s="31"/>
      <c r="C1030" s="31"/>
      <c r="D1030" s="21"/>
      <c r="E1030" s="14"/>
      <c r="F1030" s="14"/>
      <c r="G1030" s="14"/>
    </row>
    <row r="1031" spans="1:7" s="8" customFormat="1" ht="15.75" customHeight="1">
      <c r="A1031" s="19"/>
      <c r="B1031" s="31"/>
      <c r="C1031" s="31"/>
      <c r="D1031" s="21"/>
      <c r="E1031" s="14"/>
      <c r="F1031" s="14"/>
      <c r="G1031" s="14"/>
    </row>
    <row r="1032" spans="1:7" s="8" customFormat="1" ht="15.75" customHeight="1">
      <c r="A1032" s="19"/>
      <c r="B1032" s="31"/>
      <c r="C1032" s="31"/>
      <c r="D1032" s="31"/>
      <c r="E1032" s="31"/>
      <c r="F1032" s="14"/>
      <c r="G1032" s="14"/>
    </row>
    <row r="1033" spans="1:7" s="8" customFormat="1" ht="15.75" customHeight="1">
      <c r="A1033" s="19"/>
      <c r="B1033" s="93"/>
      <c r="C1033" s="5"/>
      <c r="D1033" s="6"/>
      <c r="E1033" s="6"/>
      <c r="F1033" s="92"/>
      <c r="G1033" s="92"/>
    </row>
    <row r="1034" spans="1:7" s="8" customFormat="1" ht="15.75" customHeight="1">
      <c r="A1034" s="19" t="s">
        <v>989</v>
      </c>
      <c r="B1034" s="222" t="s">
        <v>31</v>
      </c>
      <c r="C1034" s="94" t="s">
        <v>32</v>
      </c>
      <c r="D1034" s="94" t="s">
        <v>33</v>
      </c>
      <c r="E1034" s="74" t="s">
        <v>374</v>
      </c>
      <c r="F1034" s="74" t="s">
        <v>34</v>
      </c>
      <c r="G1034" s="74" t="s">
        <v>135</v>
      </c>
    </row>
    <row r="1035" spans="1:7" s="8" customFormat="1" ht="15.75" customHeight="1">
      <c r="A1035" s="19"/>
      <c r="B1035" s="223"/>
      <c r="C1035" s="167"/>
      <c r="D1035" s="167"/>
      <c r="E1035" s="78" t="s">
        <v>24</v>
      </c>
      <c r="F1035" s="74" t="s">
        <v>35</v>
      </c>
      <c r="G1035" s="74" t="s">
        <v>36</v>
      </c>
    </row>
    <row r="1036" spans="1:7" s="8" customFormat="1" ht="15.75" customHeight="1">
      <c r="A1036" s="19"/>
      <c r="B1036" s="105" t="s">
        <v>566</v>
      </c>
      <c r="C1036" s="170" t="s">
        <v>259</v>
      </c>
      <c r="D1036" s="213" t="s">
        <v>983</v>
      </c>
      <c r="E1036" s="75">
        <v>43922</v>
      </c>
      <c r="F1036" s="75">
        <f>E1036+4</f>
        <v>43926</v>
      </c>
      <c r="G1036" s="75">
        <f>F1036+27</f>
        <v>43953</v>
      </c>
    </row>
    <row r="1037" spans="1:7" s="8" customFormat="1" ht="15.75" customHeight="1">
      <c r="A1037" s="19"/>
      <c r="B1037" s="171" t="s">
        <v>565</v>
      </c>
      <c r="C1037" s="170" t="s">
        <v>568</v>
      </c>
      <c r="D1037" s="214"/>
      <c r="E1037" s="75">
        <f t="shared" ref="E1037:G1040" si="112">E1036+7</f>
        <v>43929</v>
      </c>
      <c r="F1037" s="75">
        <f t="shared" si="112"/>
        <v>43933</v>
      </c>
      <c r="G1037" s="75">
        <f t="shared" si="112"/>
        <v>43960</v>
      </c>
    </row>
    <row r="1038" spans="1:7" s="8" customFormat="1" ht="15.75" customHeight="1">
      <c r="A1038" s="19"/>
      <c r="B1038" s="105" t="s">
        <v>567</v>
      </c>
      <c r="C1038" s="170" t="s">
        <v>569</v>
      </c>
      <c r="D1038" s="214"/>
      <c r="E1038" s="75">
        <f t="shared" si="112"/>
        <v>43936</v>
      </c>
      <c r="F1038" s="75">
        <f t="shared" si="112"/>
        <v>43940</v>
      </c>
      <c r="G1038" s="75">
        <f t="shared" si="112"/>
        <v>43967</v>
      </c>
    </row>
    <row r="1039" spans="1:7" s="8" customFormat="1" ht="15.75" customHeight="1">
      <c r="A1039" s="19"/>
      <c r="B1039" s="105" t="s">
        <v>353</v>
      </c>
      <c r="C1039" s="170" t="s">
        <v>570</v>
      </c>
      <c r="D1039" s="214"/>
      <c r="E1039" s="75">
        <f t="shared" si="112"/>
        <v>43943</v>
      </c>
      <c r="F1039" s="75">
        <f t="shared" si="112"/>
        <v>43947</v>
      </c>
      <c r="G1039" s="75">
        <f t="shared" si="112"/>
        <v>43974</v>
      </c>
    </row>
    <row r="1040" spans="1:7" s="8" customFormat="1" ht="15.75" customHeight="1">
      <c r="A1040" s="19"/>
      <c r="B1040" s="105"/>
      <c r="C1040" s="172"/>
      <c r="D1040" s="215"/>
      <c r="E1040" s="75">
        <f t="shared" si="112"/>
        <v>43950</v>
      </c>
      <c r="F1040" s="75">
        <f t="shared" si="112"/>
        <v>43954</v>
      </c>
      <c r="G1040" s="75">
        <f t="shared" si="112"/>
        <v>43981</v>
      </c>
    </row>
    <row r="1041" spans="1:7" s="8" customFormat="1" ht="15.75" customHeight="1">
      <c r="A1041" s="19"/>
      <c r="B1041" s="31"/>
      <c r="C1041" s="31"/>
      <c r="D1041" s="21"/>
      <c r="E1041" s="14"/>
      <c r="F1041" s="14"/>
      <c r="G1041" s="14"/>
    </row>
    <row r="1042" spans="1:7" s="8" customFormat="1" ht="15.75" customHeight="1">
      <c r="A1042" s="19"/>
      <c r="B1042" s="31"/>
      <c r="C1042" s="31"/>
      <c r="D1042" s="21"/>
      <c r="E1042" s="14"/>
      <c r="F1042" s="14"/>
      <c r="G1042" s="14"/>
    </row>
    <row r="1043" spans="1:7" s="8" customFormat="1" ht="15.75" customHeight="1">
      <c r="A1043" s="19"/>
      <c r="B1043" s="31"/>
      <c r="C1043" s="31"/>
      <c r="D1043" s="21"/>
      <c r="E1043" s="14"/>
      <c r="F1043" s="14"/>
      <c r="G1043" s="14"/>
    </row>
    <row r="1044" spans="1:7" s="8" customFormat="1" ht="15.75" customHeight="1">
      <c r="A1044" s="19"/>
      <c r="B1044" s="93"/>
      <c r="C1044" s="5"/>
      <c r="D1044" s="6"/>
      <c r="E1044" s="6"/>
      <c r="F1044" s="92"/>
      <c r="G1044" s="92"/>
    </row>
    <row r="1045" spans="1:7" s="8" customFormat="1" ht="15.75" customHeight="1">
      <c r="A1045" s="19" t="s">
        <v>990</v>
      </c>
      <c r="B1045" s="222" t="s">
        <v>31</v>
      </c>
      <c r="C1045" s="94" t="s">
        <v>32</v>
      </c>
      <c r="D1045" s="94" t="s">
        <v>33</v>
      </c>
      <c r="E1045" s="74" t="s">
        <v>374</v>
      </c>
      <c r="F1045" s="74" t="s">
        <v>34</v>
      </c>
      <c r="G1045" s="74" t="s">
        <v>148</v>
      </c>
    </row>
    <row r="1046" spans="1:7" s="8" customFormat="1" ht="15.75" customHeight="1">
      <c r="A1046" s="19"/>
      <c r="B1046" s="223"/>
      <c r="C1046" s="95"/>
      <c r="D1046" s="95"/>
      <c r="E1046" s="78" t="s">
        <v>24</v>
      </c>
      <c r="F1046" s="74" t="s">
        <v>35</v>
      </c>
      <c r="G1046" s="74" t="s">
        <v>36</v>
      </c>
    </row>
    <row r="1047" spans="1:7" s="8" customFormat="1" ht="15.75" customHeight="1">
      <c r="A1047" s="19"/>
      <c r="B1047" s="105" t="s">
        <v>310</v>
      </c>
      <c r="C1047" s="105" t="s">
        <v>431</v>
      </c>
      <c r="D1047" s="216" t="s">
        <v>991</v>
      </c>
      <c r="E1047" s="75">
        <v>43919</v>
      </c>
      <c r="F1047" s="75">
        <f>E1047+4</f>
        <v>43923</v>
      </c>
      <c r="G1047" s="75">
        <f>F1047+31</f>
        <v>43954</v>
      </c>
    </row>
    <row r="1048" spans="1:7" s="8" customFormat="1" ht="15.75" customHeight="1">
      <c r="A1048" s="19"/>
      <c r="B1048" s="105" t="s">
        <v>427</v>
      </c>
      <c r="C1048" s="105" t="s">
        <v>432</v>
      </c>
      <c r="D1048" s="217"/>
      <c r="E1048" s="75">
        <f t="shared" ref="E1048:G1051" si="113">E1047+7</f>
        <v>43926</v>
      </c>
      <c r="F1048" s="75">
        <f t="shared" si="113"/>
        <v>43930</v>
      </c>
      <c r="G1048" s="75">
        <f t="shared" si="113"/>
        <v>43961</v>
      </c>
    </row>
    <row r="1049" spans="1:7" s="8" customFormat="1" ht="15.75" customHeight="1">
      <c r="A1049" s="19"/>
      <c r="B1049" s="105" t="s">
        <v>428</v>
      </c>
      <c r="C1049" s="105" t="s">
        <v>433</v>
      </c>
      <c r="D1049" s="217"/>
      <c r="E1049" s="75">
        <f t="shared" si="113"/>
        <v>43933</v>
      </c>
      <c r="F1049" s="75">
        <f t="shared" si="113"/>
        <v>43937</v>
      </c>
      <c r="G1049" s="75">
        <f t="shared" si="113"/>
        <v>43968</v>
      </c>
    </row>
    <row r="1050" spans="1:7" s="8" customFormat="1" ht="15.75" customHeight="1">
      <c r="A1050" s="19"/>
      <c r="B1050" s="105" t="s">
        <v>429</v>
      </c>
      <c r="C1050" s="105" t="s">
        <v>434</v>
      </c>
      <c r="D1050" s="217"/>
      <c r="E1050" s="75">
        <f t="shared" si="113"/>
        <v>43940</v>
      </c>
      <c r="F1050" s="75">
        <f t="shared" si="113"/>
        <v>43944</v>
      </c>
      <c r="G1050" s="75">
        <f t="shared" si="113"/>
        <v>43975</v>
      </c>
    </row>
    <row r="1051" spans="1:7" s="8" customFormat="1" ht="15.75" customHeight="1">
      <c r="A1051" s="19"/>
      <c r="B1051" s="105" t="s">
        <v>430</v>
      </c>
      <c r="C1051" s="105" t="s">
        <v>435</v>
      </c>
      <c r="D1051" s="218"/>
      <c r="E1051" s="75">
        <f t="shared" si="113"/>
        <v>43947</v>
      </c>
      <c r="F1051" s="75">
        <f t="shared" si="113"/>
        <v>43951</v>
      </c>
      <c r="G1051" s="75">
        <f t="shared" si="113"/>
        <v>43982</v>
      </c>
    </row>
    <row r="1052" spans="1:7" s="8" customFormat="1" ht="15.75" customHeight="1">
      <c r="A1052" s="19"/>
      <c r="B1052" s="31"/>
      <c r="C1052" s="31"/>
      <c r="D1052" s="31"/>
      <c r="E1052" s="31"/>
      <c r="F1052" s="14"/>
      <c r="G1052" s="14"/>
    </row>
    <row r="1053" spans="1:7" s="8" customFormat="1" ht="15.75" customHeight="1">
      <c r="A1053" s="19"/>
      <c r="B1053" s="31"/>
      <c r="C1053" s="31"/>
      <c r="D1053" s="31"/>
      <c r="E1053" s="31"/>
      <c r="F1053" s="14"/>
      <c r="G1053" s="14"/>
    </row>
    <row r="1054" spans="1:7" s="8" customFormat="1" ht="15.75" customHeight="1">
      <c r="A1054" s="19"/>
      <c r="B1054" s="93"/>
      <c r="C1054" s="5"/>
      <c r="D1054" s="6"/>
      <c r="E1054" s="6"/>
      <c r="F1054" s="92"/>
      <c r="G1054" s="92"/>
    </row>
    <row r="1055" spans="1:7" s="8" customFormat="1" ht="15.75" customHeight="1">
      <c r="A1055" s="19" t="s">
        <v>992</v>
      </c>
      <c r="B1055" s="222" t="s">
        <v>31</v>
      </c>
      <c r="C1055" s="94" t="s">
        <v>32</v>
      </c>
      <c r="D1055" s="94" t="s">
        <v>33</v>
      </c>
      <c r="E1055" s="74" t="s">
        <v>661</v>
      </c>
      <c r="F1055" s="74" t="s">
        <v>34</v>
      </c>
      <c r="G1055" s="74" t="s">
        <v>149</v>
      </c>
    </row>
    <row r="1056" spans="1:7" s="8" customFormat="1" ht="15.75" customHeight="1">
      <c r="A1056" s="19"/>
      <c r="B1056" s="223"/>
      <c r="C1056" s="95"/>
      <c r="D1056" s="95"/>
      <c r="E1056" s="78" t="s">
        <v>24</v>
      </c>
      <c r="F1056" s="74" t="s">
        <v>35</v>
      </c>
      <c r="G1056" s="74" t="s">
        <v>36</v>
      </c>
    </row>
    <row r="1057" spans="1:7" s="8" customFormat="1" ht="15.75" customHeight="1">
      <c r="A1057" s="19"/>
      <c r="B1057" s="105" t="s">
        <v>310</v>
      </c>
      <c r="C1057" s="105" t="s">
        <v>431</v>
      </c>
      <c r="D1057" s="216" t="s">
        <v>982</v>
      </c>
      <c r="E1057" s="75">
        <v>43919</v>
      </c>
      <c r="F1057" s="75">
        <f>E1057+4</f>
        <v>43923</v>
      </c>
      <c r="G1057" s="75">
        <f>F1057+24</f>
        <v>43947</v>
      </c>
    </row>
    <row r="1058" spans="1:7" s="8" customFormat="1" ht="15.75" customHeight="1">
      <c r="A1058" s="19"/>
      <c r="B1058" s="105" t="s">
        <v>427</v>
      </c>
      <c r="C1058" s="105" t="s">
        <v>432</v>
      </c>
      <c r="D1058" s="217"/>
      <c r="E1058" s="75">
        <f>E1057+8</f>
        <v>43927</v>
      </c>
      <c r="F1058" s="75">
        <f t="shared" ref="F1058:G1061" si="114">F1057+7</f>
        <v>43930</v>
      </c>
      <c r="G1058" s="75">
        <f t="shared" si="114"/>
        <v>43954</v>
      </c>
    </row>
    <row r="1059" spans="1:7" s="8" customFormat="1" ht="15.75" customHeight="1">
      <c r="A1059" s="19"/>
      <c r="B1059" s="105" t="s">
        <v>428</v>
      </c>
      <c r="C1059" s="105" t="s">
        <v>433</v>
      </c>
      <c r="D1059" s="217"/>
      <c r="E1059" s="75">
        <f>E1058+7</f>
        <v>43934</v>
      </c>
      <c r="F1059" s="75">
        <f t="shared" si="114"/>
        <v>43937</v>
      </c>
      <c r="G1059" s="75">
        <f t="shared" si="114"/>
        <v>43961</v>
      </c>
    </row>
    <row r="1060" spans="1:7" s="8" customFormat="1" ht="15.75" customHeight="1">
      <c r="A1060" s="19"/>
      <c r="B1060" s="105" t="s">
        <v>429</v>
      </c>
      <c r="C1060" s="105" t="s">
        <v>434</v>
      </c>
      <c r="D1060" s="217"/>
      <c r="E1060" s="75">
        <f>E1059+7</f>
        <v>43941</v>
      </c>
      <c r="F1060" s="75">
        <f t="shared" si="114"/>
        <v>43944</v>
      </c>
      <c r="G1060" s="75">
        <f t="shared" si="114"/>
        <v>43968</v>
      </c>
    </row>
    <row r="1061" spans="1:7" s="8" customFormat="1" ht="15.75" customHeight="1">
      <c r="A1061" s="19"/>
      <c r="B1061" s="105" t="s">
        <v>430</v>
      </c>
      <c r="C1061" s="105" t="s">
        <v>435</v>
      </c>
      <c r="D1061" s="218"/>
      <c r="E1061" s="75">
        <f>E1060+7</f>
        <v>43948</v>
      </c>
      <c r="F1061" s="75">
        <f t="shared" si="114"/>
        <v>43951</v>
      </c>
      <c r="G1061" s="75">
        <f t="shared" si="114"/>
        <v>43975</v>
      </c>
    </row>
    <row r="1062" spans="1:7" s="8" customFormat="1" ht="15.75" customHeight="1">
      <c r="A1062" s="19"/>
      <c r="B1062" s="56"/>
      <c r="C1062" s="5"/>
      <c r="D1062" s="6"/>
      <c r="E1062" s="6"/>
      <c r="F1062" s="92"/>
      <c r="G1062" s="92"/>
    </row>
    <row r="1063" spans="1:7" s="8" customFormat="1" ht="15.75" customHeight="1">
      <c r="A1063" s="19"/>
      <c r="B1063" s="222" t="s">
        <v>31</v>
      </c>
      <c r="C1063" s="94" t="s">
        <v>32</v>
      </c>
      <c r="D1063" s="94" t="s">
        <v>33</v>
      </c>
      <c r="E1063" s="74" t="s">
        <v>661</v>
      </c>
      <c r="F1063" s="74" t="s">
        <v>34</v>
      </c>
      <c r="G1063" s="74" t="s">
        <v>149</v>
      </c>
    </row>
    <row r="1064" spans="1:7" s="8" customFormat="1" ht="15.75" customHeight="1">
      <c r="A1064" s="19"/>
      <c r="B1064" s="223"/>
      <c r="C1064" s="95"/>
      <c r="D1064" s="95"/>
      <c r="E1064" s="78" t="s">
        <v>24</v>
      </c>
      <c r="F1064" s="74" t="s">
        <v>35</v>
      </c>
      <c r="G1064" s="74" t="s">
        <v>36</v>
      </c>
    </row>
    <row r="1065" spans="1:7" s="8" customFormat="1" ht="15.75" customHeight="1">
      <c r="A1065" s="19"/>
      <c r="B1065" s="105" t="s">
        <v>566</v>
      </c>
      <c r="C1065" s="170" t="s">
        <v>259</v>
      </c>
      <c r="D1065" s="216" t="s">
        <v>993</v>
      </c>
      <c r="E1065" s="75">
        <v>43921</v>
      </c>
      <c r="F1065" s="75">
        <f>E1065+5</f>
        <v>43926</v>
      </c>
      <c r="G1065" s="75">
        <f>F1065+23</f>
        <v>43949</v>
      </c>
    </row>
    <row r="1066" spans="1:7" s="8" customFormat="1" ht="15.75" customHeight="1">
      <c r="A1066" s="19"/>
      <c r="B1066" s="171" t="s">
        <v>565</v>
      </c>
      <c r="C1066" s="170" t="s">
        <v>568</v>
      </c>
      <c r="D1066" s="217"/>
      <c r="E1066" s="75">
        <f t="shared" ref="E1066:G1069" si="115">E1065+7</f>
        <v>43928</v>
      </c>
      <c r="F1066" s="75">
        <f t="shared" si="115"/>
        <v>43933</v>
      </c>
      <c r="G1066" s="75">
        <f t="shared" si="115"/>
        <v>43956</v>
      </c>
    </row>
    <row r="1067" spans="1:7" s="8" customFormat="1" ht="15.75" customHeight="1">
      <c r="A1067" s="19"/>
      <c r="B1067" s="105" t="s">
        <v>567</v>
      </c>
      <c r="C1067" s="170" t="s">
        <v>569</v>
      </c>
      <c r="D1067" s="217"/>
      <c r="E1067" s="75">
        <f t="shared" si="115"/>
        <v>43935</v>
      </c>
      <c r="F1067" s="75">
        <f t="shared" si="115"/>
        <v>43940</v>
      </c>
      <c r="G1067" s="75">
        <f t="shared" si="115"/>
        <v>43963</v>
      </c>
    </row>
    <row r="1068" spans="1:7" s="8" customFormat="1" ht="15.75" customHeight="1">
      <c r="A1068" s="19"/>
      <c r="B1068" s="105" t="s">
        <v>353</v>
      </c>
      <c r="C1068" s="170" t="s">
        <v>570</v>
      </c>
      <c r="D1068" s="217"/>
      <c r="E1068" s="75">
        <f t="shared" si="115"/>
        <v>43942</v>
      </c>
      <c r="F1068" s="75">
        <f t="shared" si="115"/>
        <v>43947</v>
      </c>
      <c r="G1068" s="75">
        <f t="shared" si="115"/>
        <v>43970</v>
      </c>
    </row>
    <row r="1069" spans="1:7" s="8" customFormat="1" ht="15.75" customHeight="1">
      <c r="A1069" s="19"/>
      <c r="B1069" s="105"/>
      <c r="C1069" s="172"/>
      <c r="D1069" s="218"/>
      <c r="E1069" s="75">
        <f t="shared" si="115"/>
        <v>43949</v>
      </c>
      <c r="F1069" s="75">
        <f t="shared" si="115"/>
        <v>43954</v>
      </c>
      <c r="G1069" s="75">
        <f t="shared" si="115"/>
        <v>43977</v>
      </c>
    </row>
    <row r="1070" spans="1:7" s="8" customFormat="1" ht="15.75" customHeight="1">
      <c r="A1070" s="19"/>
      <c r="B1070" s="56"/>
      <c r="C1070" s="5"/>
      <c r="D1070" s="6"/>
      <c r="E1070" s="6"/>
      <c r="F1070" s="92"/>
      <c r="G1070" s="92"/>
    </row>
    <row r="1071" spans="1:7" s="8" customFormat="1" ht="15.75" customHeight="1">
      <c r="A1071" s="19"/>
      <c r="B1071" s="31"/>
      <c r="C1071" s="31"/>
      <c r="D1071" s="31"/>
      <c r="E1071" s="31"/>
      <c r="F1071" s="14"/>
      <c r="G1071" s="14"/>
    </row>
    <row r="1072" spans="1:7" s="8" customFormat="1" ht="15.75" customHeight="1">
      <c r="A1072" s="19" t="s">
        <v>994</v>
      </c>
      <c r="B1072" s="222" t="s">
        <v>31</v>
      </c>
      <c r="C1072" s="94" t="s">
        <v>32</v>
      </c>
      <c r="D1072" s="94" t="s">
        <v>33</v>
      </c>
      <c r="E1072" s="74" t="s">
        <v>661</v>
      </c>
      <c r="F1072" s="74" t="s">
        <v>34</v>
      </c>
      <c r="G1072" s="74" t="s">
        <v>995</v>
      </c>
    </row>
    <row r="1073" spans="1:7" s="8" customFormat="1" ht="15.75" customHeight="1">
      <c r="A1073" s="19"/>
      <c r="B1073" s="223"/>
      <c r="C1073" s="167"/>
      <c r="D1073" s="167"/>
      <c r="E1073" s="78" t="s">
        <v>24</v>
      </c>
      <c r="F1073" s="74" t="s">
        <v>35</v>
      </c>
      <c r="G1073" s="74" t="s">
        <v>36</v>
      </c>
    </row>
    <row r="1074" spans="1:7" s="8" customFormat="1" ht="15.75" customHeight="1">
      <c r="A1074" s="19"/>
      <c r="B1074" s="132" t="s">
        <v>466</v>
      </c>
      <c r="C1074" s="132" t="s">
        <v>469</v>
      </c>
      <c r="D1074" s="224" t="s">
        <v>996</v>
      </c>
      <c r="E1074" s="75">
        <v>43920</v>
      </c>
      <c r="F1074" s="75">
        <f>E1074+4</f>
        <v>43924</v>
      </c>
      <c r="G1074" s="75">
        <f>F1074+35</f>
        <v>43959</v>
      </c>
    </row>
    <row r="1075" spans="1:7" s="8" customFormat="1" ht="15.75" customHeight="1">
      <c r="A1075" s="19"/>
      <c r="B1075" s="132" t="s">
        <v>467</v>
      </c>
      <c r="C1075" s="132" t="s">
        <v>470</v>
      </c>
      <c r="D1075" s="230"/>
      <c r="E1075" s="75">
        <f t="shared" ref="E1075:G1077" si="116">E1074+7</f>
        <v>43927</v>
      </c>
      <c r="F1075" s="75">
        <f t="shared" si="116"/>
        <v>43931</v>
      </c>
      <c r="G1075" s="75">
        <f t="shared" si="116"/>
        <v>43966</v>
      </c>
    </row>
    <row r="1076" spans="1:7" s="8" customFormat="1" ht="15.75" customHeight="1">
      <c r="A1076" s="19"/>
      <c r="B1076" s="173" t="s">
        <v>468</v>
      </c>
      <c r="C1076" s="132" t="s">
        <v>471</v>
      </c>
      <c r="D1076" s="230"/>
      <c r="E1076" s="75">
        <f t="shared" si="116"/>
        <v>43934</v>
      </c>
      <c r="F1076" s="75">
        <f t="shared" si="116"/>
        <v>43938</v>
      </c>
      <c r="G1076" s="75">
        <f t="shared" si="116"/>
        <v>43973</v>
      </c>
    </row>
    <row r="1077" spans="1:7" s="8" customFormat="1" ht="15.75" customHeight="1">
      <c r="A1077" s="19"/>
      <c r="B1077" s="173" t="s">
        <v>318</v>
      </c>
      <c r="C1077" s="132" t="s">
        <v>472</v>
      </c>
      <c r="D1077" s="230"/>
      <c r="E1077" s="75">
        <f t="shared" si="116"/>
        <v>43941</v>
      </c>
      <c r="F1077" s="75">
        <f t="shared" si="116"/>
        <v>43945</v>
      </c>
      <c r="G1077" s="75">
        <f t="shared" si="116"/>
        <v>43980</v>
      </c>
    </row>
    <row r="1078" spans="1:7" s="8" customFormat="1" ht="15.75" customHeight="1">
      <c r="A1078" s="19"/>
      <c r="B1078" s="173"/>
      <c r="C1078" s="132"/>
      <c r="D1078" s="225"/>
      <c r="E1078" s="75">
        <f>E1077+7</f>
        <v>43948</v>
      </c>
      <c r="F1078" s="75">
        <f>F1077+14</f>
        <v>43959</v>
      </c>
      <c r="G1078" s="75">
        <f>G1077+7</f>
        <v>43987</v>
      </c>
    </row>
    <row r="1079" spans="1:7" s="8" customFormat="1" ht="15.75" customHeight="1">
      <c r="A1079" s="19"/>
      <c r="B1079" s="31"/>
      <c r="C1079" s="31"/>
      <c r="D1079" s="31"/>
      <c r="E1079" s="14"/>
      <c r="F1079" s="14"/>
      <c r="G1079" s="14"/>
    </row>
    <row r="1080" spans="1:7" s="8" customFormat="1" ht="15.75" customHeight="1">
      <c r="A1080" s="19"/>
      <c r="B1080" s="31"/>
      <c r="C1080" s="31"/>
      <c r="D1080" s="31"/>
      <c r="E1080" s="31"/>
      <c r="F1080" s="14"/>
      <c r="G1080" s="14"/>
    </row>
    <row r="1081" spans="1:7" s="8" customFormat="1" ht="15.75" customHeight="1">
      <c r="A1081" s="19"/>
      <c r="B1081" s="93"/>
      <c r="C1081" s="5"/>
      <c r="D1081" s="6"/>
      <c r="E1081" s="6"/>
      <c r="F1081" s="92"/>
      <c r="G1081" s="92"/>
    </row>
    <row r="1082" spans="1:7" s="8" customFormat="1" ht="15.75" customHeight="1">
      <c r="A1082" s="19" t="s">
        <v>997</v>
      </c>
      <c r="B1082" s="224" t="s">
        <v>679</v>
      </c>
      <c r="C1082" s="74" t="s">
        <v>32</v>
      </c>
      <c r="D1082" s="74" t="s">
        <v>33</v>
      </c>
      <c r="E1082" s="74" t="s">
        <v>661</v>
      </c>
      <c r="F1082" s="74" t="s">
        <v>34</v>
      </c>
      <c r="G1082" s="74" t="s">
        <v>998</v>
      </c>
    </row>
    <row r="1083" spans="1:7" s="8" customFormat="1" ht="15.75" customHeight="1">
      <c r="A1083" s="19"/>
      <c r="B1083" s="225"/>
      <c r="C1083" s="174"/>
      <c r="D1083" s="174"/>
      <c r="E1083" s="74" t="s">
        <v>24</v>
      </c>
      <c r="F1083" s="74" t="s">
        <v>35</v>
      </c>
      <c r="G1083" s="74" t="s">
        <v>36</v>
      </c>
    </row>
    <row r="1084" spans="1:7" s="8" customFormat="1" ht="15.75" customHeight="1">
      <c r="A1084" s="19"/>
      <c r="B1084" s="132" t="s">
        <v>466</v>
      </c>
      <c r="C1084" s="132" t="s">
        <v>469</v>
      </c>
      <c r="D1084" s="224" t="s">
        <v>999</v>
      </c>
      <c r="E1084" s="75">
        <v>43920</v>
      </c>
      <c r="F1084" s="75">
        <f>E1084+4</f>
        <v>43924</v>
      </c>
      <c r="G1084" s="75">
        <f>F1084+25</f>
        <v>43949</v>
      </c>
    </row>
    <row r="1085" spans="1:7" s="8" customFormat="1" ht="15.75" customHeight="1">
      <c r="A1085" s="19"/>
      <c r="B1085" s="132" t="s">
        <v>467</v>
      </c>
      <c r="C1085" s="132" t="s">
        <v>470</v>
      </c>
      <c r="D1085" s="230"/>
      <c r="E1085" s="75">
        <f t="shared" ref="E1085:G1088" si="117">E1084+7</f>
        <v>43927</v>
      </c>
      <c r="F1085" s="75">
        <f t="shared" si="117"/>
        <v>43931</v>
      </c>
      <c r="G1085" s="75">
        <f t="shared" si="117"/>
        <v>43956</v>
      </c>
    </row>
    <row r="1086" spans="1:7" s="8" customFormat="1" ht="15.75" customHeight="1">
      <c r="A1086" s="19"/>
      <c r="B1086" s="173" t="s">
        <v>468</v>
      </c>
      <c r="C1086" s="132" t="s">
        <v>471</v>
      </c>
      <c r="D1086" s="230"/>
      <c r="E1086" s="75">
        <f t="shared" si="117"/>
        <v>43934</v>
      </c>
      <c r="F1086" s="75">
        <f t="shared" si="117"/>
        <v>43938</v>
      </c>
      <c r="G1086" s="75">
        <f t="shared" si="117"/>
        <v>43963</v>
      </c>
    </row>
    <row r="1087" spans="1:7" s="8" customFormat="1" ht="15.75" customHeight="1">
      <c r="A1087" s="19"/>
      <c r="B1087" s="173" t="s">
        <v>318</v>
      </c>
      <c r="C1087" s="132" t="s">
        <v>472</v>
      </c>
      <c r="D1087" s="230"/>
      <c r="E1087" s="75">
        <f t="shared" si="117"/>
        <v>43941</v>
      </c>
      <c r="F1087" s="75">
        <f t="shared" si="117"/>
        <v>43945</v>
      </c>
      <c r="G1087" s="75">
        <f t="shared" si="117"/>
        <v>43970</v>
      </c>
    </row>
    <row r="1088" spans="1:7" s="8" customFormat="1" ht="15.75" customHeight="1">
      <c r="A1088" s="19"/>
      <c r="B1088" s="173"/>
      <c r="C1088" s="132"/>
      <c r="D1088" s="225"/>
      <c r="E1088" s="75">
        <f t="shared" si="117"/>
        <v>43948</v>
      </c>
      <c r="F1088" s="75">
        <f t="shared" si="117"/>
        <v>43952</v>
      </c>
      <c r="G1088" s="75">
        <f t="shared" si="117"/>
        <v>43977</v>
      </c>
    </row>
    <row r="1089" spans="1:7" s="8" customFormat="1" ht="15.75" customHeight="1">
      <c r="A1089" s="19"/>
      <c r="B1089" s="31"/>
      <c r="C1089" s="31"/>
      <c r="D1089" s="31"/>
      <c r="E1089" s="31"/>
      <c r="F1089" s="57"/>
      <c r="G1089" s="57"/>
    </row>
    <row r="1090" spans="1:7" s="8" customFormat="1" ht="15.75" customHeight="1">
      <c r="A1090" s="19"/>
      <c r="B1090" s="31"/>
      <c r="C1090" s="31"/>
      <c r="D1090" s="31"/>
      <c r="E1090" s="31"/>
      <c r="F1090" s="57"/>
      <c r="G1090" s="57"/>
    </row>
    <row r="1091" spans="1:7" s="8" customFormat="1" ht="15.75" customHeight="1">
      <c r="A1091" s="19"/>
      <c r="B1091" s="31"/>
      <c r="C1091" s="31"/>
      <c r="D1091" s="31"/>
      <c r="E1091" s="31"/>
      <c r="F1091" s="14"/>
      <c r="G1091" s="14"/>
    </row>
    <row r="1092" spans="1:7" s="8" customFormat="1" ht="15.75" customHeight="1">
      <c r="A1092" s="19"/>
      <c r="B1092" s="93"/>
      <c r="C1092" s="5"/>
      <c r="D1092" s="6"/>
      <c r="E1092" s="6"/>
      <c r="F1092" s="92"/>
      <c r="G1092" s="92"/>
    </row>
    <row r="1093" spans="1:7" s="8" customFormat="1" ht="15.75" customHeight="1">
      <c r="A1093" s="19" t="s">
        <v>1000</v>
      </c>
      <c r="B1093" s="224" t="s">
        <v>31</v>
      </c>
      <c r="C1093" s="74" t="s">
        <v>32</v>
      </c>
      <c r="D1093" s="74" t="s">
        <v>660</v>
      </c>
      <c r="E1093" s="74" t="s">
        <v>661</v>
      </c>
      <c r="F1093" s="74" t="s">
        <v>661</v>
      </c>
      <c r="G1093" s="74" t="s">
        <v>1001</v>
      </c>
    </row>
    <row r="1094" spans="1:7" s="8" customFormat="1" ht="15.75" customHeight="1">
      <c r="A1094" s="19"/>
      <c r="B1094" s="225"/>
      <c r="C1094" s="174"/>
      <c r="D1094" s="174"/>
      <c r="E1094" s="74" t="s">
        <v>24</v>
      </c>
      <c r="F1094" s="74" t="s">
        <v>35</v>
      </c>
      <c r="G1094" s="74" t="s">
        <v>36</v>
      </c>
    </row>
    <row r="1095" spans="1:7" s="8" customFormat="1" ht="15.75" customHeight="1">
      <c r="A1095" s="19"/>
      <c r="B1095" s="132" t="s">
        <v>466</v>
      </c>
      <c r="C1095" s="132" t="s">
        <v>469</v>
      </c>
      <c r="D1095" s="224" t="s">
        <v>1002</v>
      </c>
      <c r="E1095" s="75">
        <v>43920</v>
      </c>
      <c r="F1095" s="75">
        <f>E1095+4</f>
        <v>43924</v>
      </c>
      <c r="G1095" s="75">
        <f>F1095+34</f>
        <v>43958</v>
      </c>
    </row>
    <row r="1096" spans="1:7" s="8" customFormat="1" ht="15.75" customHeight="1">
      <c r="A1096" s="19" t="s">
        <v>1003</v>
      </c>
      <c r="B1096" s="132" t="s">
        <v>467</v>
      </c>
      <c r="C1096" s="132" t="s">
        <v>470</v>
      </c>
      <c r="D1096" s="230"/>
      <c r="E1096" s="75">
        <f t="shared" ref="E1096:G1099" si="118">E1095+7</f>
        <v>43927</v>
      </c>
      <c r="F1096" s="75">
        <f t="shared" si="118"/>
        <v>43931</v>
      </c>
      <c r="G1096" s="75">
        <f t="shared" si="118"/>
        <v>43965</v>
      </c>
    </row>
    <row r="1097" spans="1:7" s="8" customFormat="1" ht="15.75" customHeight="1">
      <c r="A1097" s="19"/>
      <c r="B1097" s="173" t="s">
        <v>468</v>
      </c>
      <c r="C1097" s="132" t="s">
        <v>471</v>
      </c>
      <c r="D1097" s="230"/>
      <c r="E1097" s="75">
        <f t="shared" si="118"/>
        <v>43934</v>
      </c>
      <c r="F1097" s="75">
        <f t="shared" si="118"/>
        <v>43938</v>
      </c>
      <c r="G1097" s="75">
        <f t="shared" si="118"/>
        <v>43972</v>
      </c>
    </row>
    <row r="1098" spans="1:7" s="8" customFormat="1" ht="15.75" customHeight="1">
      <c r="A1098" s="19"/>
      <c r="B1098" s="173" t="s">
        <v>318</v>
      </c>
      <c r="C1098" s="132" t="s">
        <v>472</v>
      </c>
      <c r="D1098" s="230"/>
      <c r="E1098" s="75">
        <f t="shared" si="118"/>
        <v>43941</v>
      </c>
      <c r="F1098" s="75">
        <f t="shared" si="118"/>
        <v>43945</v>
      </c>
      <c r="G1098" s="75">
        <f t="shared" si="118"/>
        <v>43979</v>
      </c>
    </row>
    <row r="1099" spans="1:7" s="8" customFormat="1" ht="15.75" customHeight="1">
      <c r="A1099" s="19"/>
      <c r="B1099" s="173"/>
      <c r="C1099" s="132"/>
      <c r="D1099" s="225"/>
      <c r="E1099" s="75">
        <f t="shared" si="118"/>
        <v>43948</v>
      </c>
      <c r="F1099" s="75">
        <f t="shared" si="118"/>
        <v>43952</v>
      </c>
      <c r="G1099" s="75">
        <f t="shared" si="118"/>
        <v>43986</v>
      </c>
    </row>
    <row r="1100" spans="1:7" s="8" customFormat="1" ht="15.75" customHeight="1">
      <c r="A1100" s="19"/>
      <c r="B1100" s="31"/>
      <c r="C1100" s="31"/>
      <c r="D1100" s="31"/>
      <c r="E1100" s="31"/>
      <c r="F1100" s="14"/>
      <c r="G1100" s="14"/>
    </row>
    <row r="1101" spans="1:7" s="8" customFormat="1" ht="15.75" customHeight="1">
      <c r="A1101" s="19"/>
      <c r="B1101" s="31"/>
      <c r="C1101" s="31"/>
      <c r="D1101" s="31"/>
      <c r="E1101" s="31"/>
      <c r="F1101" s="14"/>
      <c r="G1101" s="14"/>
    </row>
    <row r="1102" spans="1:7" s="8" customFormat="1" ht="15.75" customHeight="1">
      <c r="A1102" s="19"/>
      <c r="B1102" s="93"/>
      <c r="C1102" s="5"/>
      <c r="D1102" s="6"/>
      <c r="E1102" s="6"/>
      <c r="F1102" s="92"/>
      <c r="G1102" s="92"/>
    </row>
    <row r="1103" spans="1:7" s="8" customFormat="1" ht="15.75" customHeight="1">
      <c r="A1103" s="19"/>
      <c r="B1103" s="31"/>
      <c r="C1103" s="31"/>
      <c r="D1103" s="31"/>
      <c r="E1103" s="14"/>
      <c r="F1103" s="14"/>
      <c r="G1103" s="14"/>
    </row>
    <row r="1104" spans="1:7" s="8" customFormat="1" ht="15.75" customHeight="1">
      <c r="A1104" s="19" t="s">
        <v>1004</v>
      </c>
      <c r="B1104" s="224" t="s">
        <v>31</v>
      </c>
      <c r="C1104" s="74" t="s">
        <v>32</v>
      </c>
      <c r="D1104" s="74" t="s">
        <v>33</v>
      </c>
      <c r="E1104" s="74" t="s">
        <v>661</v>
      </c>
      <c r="F1104" s="74" t="s">
        <v>34</v>
      </c>
      <c r="G1104" s="74" t="s">
        <v>152</v>
      </c>
    </row>
    <row r="1105" spans="1:7" s="8" customFormat="1" ht="15.75" customHeight="1">
      <c r="A1105" s="19"/>
      <c r="B1105" s="225"/>
      <c r="C1105" s="174"/>
      <c r="D1105" s="174"/>
      <c r="E1105" s="74" t="s">
        <v>24</v>
      </c>
      <c r="F1105" s="74" t="s">
        <v>35</v>
      </c>
      <c r="G1105" s="74" t="s">
        <v>36</v>
      </c>
    </row>
    <row r="1106" spans="1:7" s="8" customFormat="1" ht="15.75" customHeight="1">
      <c r="A1106" s="19"/>
      <c r="B1106" s="132" t="s">
        <v>466</v>
      </c>
      <c r="C1106" s="132" t="s">
        <v>469</v>
      </c>
      <c r="D1106" s="224" t="s">
        <v>1005</v>
      </c>
      <c r="E1106" s="75">
        <v>43920</v>
      </c>
      <c r="F1106" s="75">
        <f>E1106+4</f>
        <v>43924</v>
      </c>
      <c r="G1106" s="75">
        <f>F1106+35</f>
        <v>43959</v>
      </c>
    </row>
    <row r="1107" spans="1:7" s="8" customFormat="1" ht="15.75" customHeight="1">
      <c r="A1107" s="19" t="s">
        <v>790</v>
      </c>
      <c r="B1107" s="132" t="s">
        <v>467</v>
      </c>
      <c r="C1107" s="132" t="s">
        <v>470</v>
      </c>
      <c r="D1107" s="230"/>
      <c r="E1107" s="75">
        <f t="shared" ref="E1107:G1110" si="119">E1106+7</f>
        <v>43927</v>
      </c>
      <c r="F1107" s="75">
        <f t="shared" si="119"/>
        <v>43931</v>
      </c>
      <c r="G1107" s="75">
        <f t="shared" si="119"/>
        <v>43966</v>
      </c>
    </row>
    <row r="1108" spans="1:7" s="8" customFormat="1" ht="15.75" customHeight="1">
      <c r="A1108" s="19"/>
      <c r="B1108" s="173" t="s">
        <v>468</v>
      </c>
      <c r="C1108" s="132" t="s">
        <v>471</v>
      </c>
      <c r="D1108" s="230"/>
      <c r="E1108" s="75">
        <f t="shared" si="119"/>
        <v>43934</v>
      </c>
      <c r="F1108" s="75">
        <f t="shared" si="119"/>
        <v>43938</v>
      </c>
      <c r="G1108" s="75">
        <f t="shared" si="119"/>
        <v>43973</v>
      </c>
    </row>
    <row r="1109" spans="1:7" s="8" customFormat="1" ht="15.75" customHeight="1">
      <c r="A1109" s="19"/>
      <c r="B1109" s="173" t="s">
        <v>318</v>
      </c>
      <c r="C1109" s="132" t="s">
        <v>472</v>
      </c>
      <c r="D1109" s="230"/>
      <c r="E1109" s="75">
        <f t="shared" si="119"/>
        <v>43941</v>
      </c>
      <c r="F1109" s="75">
        <f t="shared" si="119"/>
        <v>43945</v>
      </c>
      <c r="G1109" s="75">
        <f t="shared" si="119"/>
        <v>43980</v>
      </c>
    </row>
    <row r="1110" spans="1:7" s="8" customFormat="1" ht="15.75" customHeight="1">
      <c r="A1110" s="48"/>
      <c r="B1110" s="173"/>
      <c r="C1110" s="132"/>
      <c r="D1110" s="225"/>
      <c r="E1110" s="75">
        <f t="shared" si="119"/>
        <v>43948</v>
      </c>
      <c r="F1110" s="75">
        <f t="shared" si="119"/>
        <v>43952</v>
      </c>
      <c r="G1110" s="75">
        <f t="shared" si="119"/>
        <v>43987</v>
      </c>
    </row>
    <row r="1111" spans="1:7" s="8" customFormat="1" ht="15.75" customHeight="1">
      <c r="A1111" s="19"/>
      <c r="B1111" s="31"/>
      <c r="C1111" s="31"/>
      <c r="D1111" s="31"/>
      <c r="E1111" s="14"/>
      <c r="F1111" s="14"/>
      <c r="G1111" s="14"/>
    </row>
    <row r="1112" spans="1:7" s="8" customFormat="1" ht="15.75" customHeight="1">
      <c r="A1112" s="19"/>
      <c r="B1112" s="31"/>
      <c r="C1112" s="31"/>
      <c r="D1112" s="31"/>
      <c r="E1112" s="31"/>
      <c r="F1112" s="14"/>
      <c r="G1112" s="14"/>
    </row>
    <row r="1113" spans="1:7" s="8" customFormat="1" ht="15.75" customHeight="1">
      <c r="A1113" s="19"/>
      <c r="B1113" s="93"/>
      <c r="C1113" s="5"/>
      <c r="D1113" s="6"/>
      <c r="E1113" s="6"/>
      <c r="F1113" s="92"/>
      <c r="G1113" s="92"/>
    </row>
    <row r="1114" spans="1:7" s="8" customFormat="1" ht="15.75" customHeight="1">
      <c r="A1114" s="19" t="s">
        <v>1006</v>
      </c>
      <c r="B1114" s="224" t="s">
        <v>31</v>
      </c>
      <c r="C1114" s="84" t="s">
        <v>32</v>
      </c>
      <c r="D1114" s="84" t="s">
        <v>33</v>
      </c>
      <c r="E1114" s="84" t="s">
        <v>661</v>
      </c>
      <c r="F1114" s="84" t="s">
        <v>34</v>
      </c>
      <c r="G1114" s="84" t="s">
        <v>998</v>
      </c>
    </row>
    <row r="1115" spans="1:7" s="8" customFormat="1" ht="15.75" customHeight="1">
      <c r="A1115" s="19"/>
      <c r="B1115" s="225"/>
      <c r="C1115" s="175"/>
      <c r="D1115" s="175"/>
      <c r="E1115" s="84" t="s">
        <v>24</v>
      </c>
      <c r="F1115" s="84" t="s">
        <v>35</v>
      </c>
      <c r="G1115" s="84" t="s">
        <v>36</v>
      </c>
    </row>
    <row r="1116" spans="1:7" s="8" customFormat="1" ht="15.75" customHeight="1">
      <c r="A1116" s="19"/>
      <c r="B1116" s="110" t="s">
        <v>1007</v>
      </c>
      <c r="C1116" s="105" t="s">
        <v>1008</v>
      </c>
      <c r="D1116" s="216" t="s">
        <v>1009</v>
      </c>
      <c r="E1116" s="75">
        <v>43920</v>
      </c>
      <c r="F1116" s="75">
        <f>E1116+4</f>
        <v>43924</v>
      </c>
      <c r="G1116" s="75">
        <f>F1116+30</f>
        <v>43954</v>
      </c>
    </row>
    <row r="1117" spans="1:7" s="8" customFormat="1" ht="15.75" customHeight="1">
      <c r="A1117" s="48"/>
      <c r="B1117" s="110" t="s">
        <v>1010</v>
      </c>
      <c r="C1117" s="105" t="s">
        <v>461</v>
      </c>
      <c r="D1117" s="217"/>
      <c r="E1117" s="75">
        <f t="shared" ref="E1117:G1120" si="120">E1116+7</f>
        <v>43927</v>
      </c>
      <c r="F1117" s="75">
        <f t="shared" si="120"/>
        <v>43931</v>
      </c>
      <c r="G1117" s="75">
        <f t="shared" si="120"/>
        <v>43961</v>
      </c>
    </row>
    <row r="1118" spans="1:7" s="8" customFormat="1" ht="15.75" customHeight="1">
      <c r="A1118" s="19"/>
      <c r="B1118" s="110" t="s">
        <v>1011</v>
      </c>
      <c r="C1118" s="105" t="s">
        <v>462</v>
      </c>
      <c r="D1118" s="217"/>
      <c r="E1118" s="75">
        <f t="shared" si="120"/>
        <v>43934</v>
      </c>
      <c r="F1118" s="75">
        <f t="shared" si="120"/>
        <v>43938</v>
      </c>
      <c r="G1118" s="75">
        <f t="shared" si="120"/>
        <v>43968</v>
      </c>
    </row>
    <row r="1119" spans="1:7" s="8" customFormat="1" ht="15.75" customHeight="1">
      <c r="A1119" s="19"/>
      <c r="B1119" s="110" t="s">
        <v>1012</v>
      </c>
      <c r="C1119" s="105" t="s">
        <v>463</v>
      </c>
      <c r="D1119" s="217"/>
      <c r="E1119" s="75">
        <f t="shared" si="120"/>
        <v>43941</v>
      </c>
      <c r="F1119" s="75">
        <f t="shared" si="120"/>
        <v>43945</v>
      </c>
      <c r="G1119" s="75">
        <f t="shared" si="120"/>
        <v>43975</v>
      </c>
    </row>
    <row r="1120" spans="1:7" s="8" customFormat="1" ht="15.75" customHeight="1">
      <c r="A1120" s="48"/>
      <c r="B1120" s="110"/>
      <c r="C1120" s="105"/>
      <c r="D1120" s="218"/>
      <c r="E1120" s="75">
        <f t="shared" si="120"/>
        <v>43948</v>
      </c>
      <c r="F1120" s="75">
        <f t="shared" si="120"/>
        <v>43952</v>
      </c>
      <c r="G1120" s="75">
        <f t="shared" si="120"/>
        <v>43982</v>
      </c>
    </row>
    <row r="1121" spans="1:7" s="8" customFormat="1" ht="15.75" customHeight="1">
      <c r="A1121" s="19"/>
      <c r="B1121" s="31"/>
      <c r="C1121" s="31"/>
      <c r="D1121" s="31"/>
      <c r="E1121" s="14"/>
      <c r="F1121" s="14"/>
      <c r="G1121" s="14"/>
    </row>
    <row r="1122" spans="1:7" s="8" customFormat="1" ht="15.75" customHeight="1">
      <c r="A1122" s="19"/>
      <c r="B1122" s="222" t="s">
        <v>31</v>
      </c>
      <c r="C1122" s="94" t="s">
        <v>32</v>
      </c>
      <c r="D1122" s="94" t="s">
        <v>33</v>
      </c>
      <c r="E1122" s="74" t="s">
        <v>1013</v>
      </c>
      <c r="F1122" s="74" t="s">
        <v>34</v>
      </c>
      <c r="G1122" s="74" t="s">
        <v>1014</v>
      </c>
    </row>
    <row r="1123" spans="1:7" s="8" customFormat="1" ht="15.75" customHeight="1">
      <c r="A1123" s="19"/>
      <c r="B1123" s="223"/>
      <c r="C1123" s="167"/>
      <c r="D1123" s="167"/>
      <c r="E1123" s="78" t="s">
        <v>24</v>
      </c>
      <c r="F1123" s="74" t="s">
        <v>35</v>
      </c>
      <c r="G1123" s="74" t="s">
        <v>36</v>
      </c>
    </row>
    <row r="1124" spans="1:7" s="8" customFormat="1" ht="15.75" customHeight="1">
      <c r="A1124" s="19"/>
      <c r="B1124" s="132" t="s">
        <v>466</v>
      </c>
      <c r="C1124" s="132" t="s">
        <v>469</v>
      </c>
      <c r="D1124" s="216" t="s">
        <v>1005</v>
      </c>
      <c r="E1124" s="75">
        <v>43920</v>
      </c>
      <c r="F1124" s="75">
        <f>E1124+4</f>
        <v>43924</v>
      </c>
      <c r="G1124" s="75">
        <f>F1124+28</f>
        <v>43952</v>
      </c>
    </row>
    <row r="1125" spans="1:7" s="8" customFormat="1" ht="15.75" customHeight="1">
      <c r="A1125" s="19"/>
      <c r="B1125" s="132" t="s">
        <v>467</v>
      </c>
      <c r="C1125" s="132" t="s">
        <v>470</v>
      </c>
      <c r="D1125" s="217"/>
      <c r="E1125" s="75">
        <f t="shared" ref="E1125:G1128" si="121">E1124+7</f>
        <v>43927</v>
      </c>
      <c r="F1125" s="75">
        <f t="shared" si="121"/>
        <v>43931</v>
      </c>
      <c r="G1125" s="75">
        <f t="shared" si="121"/>
        <v>43959</v>
      </c>
    </row>
    <row r="1126" spans="1:7" s="8" customFormat="1" ht="15.75" customHeight="1">
      <c r="A1126" s="19"/>
      <c r="B1126" s="173" t="s">
        <v>468</v>
      </c>
      <c r="C1126" s="132" t="s">
        <v>471</v>
      </c>
      <c r="D1126" s="217"/>
      <c r="E1126" s="75">
        <f t="shared" si="121"/>
        <v>43934</v>
      </c>
      <c r="F1126" s="75">
        <f t="shared" si="121"/>
        <v>43938</v>
      </c>
      <c r="G1126" s="75">
        <f t="shared" si="121"/>
        <v>43966</v>
      </c>
    </row>
    <row r="1127" spans="1:7" s="8" customFormat="1" ht="15.75" customHeight="1">
      <c r="A1127" s="19"/>
      <c r="B1127" s="173" t="s">
        <v>318</v>
      </c>
      <c r="C1127" s="132" t="s">
        <v>472</v>
      </c>
      <c r="D1127" s="217"/>
      <c r="E1127" s="75">
        <f t="shared" si="121"/>
        <v>43941</v>
      </c>
      <c r="F1127" s="75">
        <f t="shared" si="121"/>
        <v>43945</v>
      </c>
      <c r="G1127" s="75">
        <f t="shared" si="121"/>
        <v>43973</v>
      </c>
    </row>
    <row r="1128" spans="1:7" s="8" customFormat="1" ht="15.75" customHeight="1">
      <c r="A1128" s="19"/>
      <c r="B1128" s="173"/>
      <c r="C1128" s="132"/>
      <c r="D1128" s="218"/>
      <c r="E1128" s="75">
        <f t="shared" si="121"/>
        <v>43948</v>
      </c>
      <c r="F1128" s="75">
        <f t="shared" si="121"/>
        <v>43952</v>
      </c>
      <c r="G1128" s="75">
        <f t="shared" si="121"/>
        <v>43980</v>
      </c>
    </row>
    <row r="1129" spans="1:7" s="8" customFormat="1" ht="15.75" customHeight="1">
      <c r="A1129" s="19"/>
      <c r="B1129" s="31"/>
      <c r="C1129" s="31"/>
      <c r="D1129" s="31"/>
      <c r="E1129" s="14"/>
      <c r="F1129" s="14"/>
      <c r="G1129" s="14"/>
    </row>
    <row r="1130" spans="1:7" s="8" customFormat="1" ht="15.75" customHeight="1">
      <c r="A1130" s="19"/>
      <c r="B1130" s="31"/>
      <c r="C1130" s="31"/>
      <c r="D1130" s="31"/>
      <c r="E1130" s="31"/>
      <c r="F1130" s="14"/>
      <c r="G1130" s="14"/>
    </row>
    <row r="1131" spans="1:7" s="8" customFormat="1" ht="15.75" customHeight="1">
      <c r="A1131" s="19"/>
      <c r="B1131" s="93"/>
      <c r="C1131" s="5"/>
      <c r="D1131" s="6"/>
      <c r="E1131" s="6"/>
      <c r="F1131" s="92"/>
      <c r="G1131" s="92"/>
    </row>
    <row r="1132" spans="1:7" s="8" customFormat="1" ht="15.75" customHeight="1">
      <c r="A1132" s="19" t="s">
        <v>1015</v>
      </c>
      <c r="B1132" s="224" t="s">
        <v>31</v>
      </c>
      <c r="C1132" s="74" t="s">
        <v>32</v>
      </c>
      <c r="D1132" s="74" t="s">
        <v>33</v>
      </c>
      <c r="E1132" s="74" t="s">
        <v>374</v>
      </c>
      <c r="F1132" s="74" t="s">
        <v>34</v>
      </c>
      <c r="G1132" s="74" t="s">
        <v>1016</v>
      </c>
    </row>
    <row r="1133" spans="1:7" s="8" customFormat="1" ht="15.75" customHeight="1">
      <c r="A1133" s="19"/>
      <c r="B1133" s="225"/>
      <c r="C1133" s="174"/>
      <c r="D1133" s="174"/>
      <c r="E1133" s="74" t="s">
        <v>24</v>
      </c>
      <c r="F1133" s="74" t="s">
        <v>35</v>
      </c>
      <c r="G1133" s="74" t="s">
        <v>36</v>
      </c>
    </row>
    <row r="1134" spans="1:7" s="8" customFormat="1" ht="15.75" customHeight="1">
      <c r="A1134" s="19"/>
      <c r="B1134" s="132" t="s">
        <v>466</v>
      </c>
      <c r="C1134" s="132" t="s">
        <v>469</v>
      </c>
      <c r="D1134" s="224" t="s">
        <v>1005</v>
      </c>
      <c r="E1134" s="75">
        <v>43920</v>
      </c>
      <c r="F1134" s="75">
        <f>E1134+4</f>
        <v>43924</v>
      </c>
      <c r="G1134" s="75">
        <f>F1134+35</f>
        <v>43959</v>
      </c>
    </row>
    <row r="1135" spans="1:7" s="8" customFormat="1" ht="15.75" customHeight="1">
      <c r="A1135" s="19"/>
      <c r="B1135" s="132" t="s">
        <v>467</v>
      </c>
      <c r="C1135" s="132" t="s">
        <v>470</v>
      </c>
      <c r="D1135" s="230"/>
      <c r="E1135" s="75">
        <f t="shared" ref="E1135:G1138" si="122">E1134+7</f>
        <v>43927</v>
      </c>
      <c r="F1135" s="75">
        <f t="shared" si="122"/>
        <v>43931</v>
      </c>
      <c r="G1135" s="75">
        <f t="shared" si="122"/>
        <v>43966</v>
      </c>
    </row>
    <row r="1136" spans="1:7" s="8" customFormat="1" ht="15.75" customHeight="1">
      <c r="A1136" s="19"/>
      <c r="B1136" s="173" t="s">
        <v>468</v>
      </c>
      <c r="C1136" s="132" t="s">
        <v>471</v>
      </c>
      <c r="D1136" s="230"/>
      <c r="E1136" s="75">
        <f t="shared" si="122"/>
        <v>43934</v>
      </c>
      <c r="F1136" s="75">
        <f t="shared" si="122"/>
        <v>43938</v>
      </c>
      <c r="G1136" s="75">
        <f t="shared" si="122"/>
        <v>43973</v>
      </c>
    </row>
    <row r="1137" spans="1:7" s="8" customFormat="1" ht="15.75" customHeight="1">
      <c r="A1137" s="19"/>
      <c r="B1137" s="173" t="s">
        <v>318</v>
      </c>
      <c r="C1137" s="132" t="s">
        <v>472</v>
      </c>
      <c r="D1137" s="230"/>
      <c r="E1137" s="75">
        <f t="shared" si="122"/>
        <v>43941</v>
      </c>
      <c r="F1137" s="75">
        <f t="shared" si="122"/>
        <v>43945</v>
      </c>
      <c r="G1137" s="75">
        <f t="shared" si="122"/>
        <v>43980</v>
      </c>
    </row>
    <row r="1138" spans="1:7" s="8" customFormat="1" ht="15.75" customHeight="1">
      <c r="A1138" s="48"/>
      <c r="B1138" s="173"/>
      <c r="C1138" s="132"/>
      <c r="D1138" s="225"/>
      <c r="E1138" s="75">
        <f t="shared" si="122"/>
        <v>43948</v>
      </c>
      <c r="F1138" s="75">
        <f t="shared" si="122"/>
        <v>43952</v>
      </c>
      <c r="G1138" s="75">
        <f t="shared" si="122"/>
        <v>43987</v>
      </c>
    </row>
    <row r="1139" spans="1:7" s="8" customFormat="1" ht="15.75" customHeight="1">
      <c r="A1139" s="19"/>
      <c r="B1139" s="58"/>
      <c r="C1139" s="26"/>
      <c r="D1139" s="59"/>
      <c r="E1139" s="14"/>
      <c r="F1139" s="14"/>
      <c r="G1139" s="14"/>
    </row>
    <row r="1140" spans="1:7" s="8" customFormat="1" ht="15.75" customHeight="1">
      <c r="A1140" s="19"/>
      <c r="B1140" s="31"/>
      <c r="C1140" s="31"/>
      <c r="D1140" s="31"/>
      <c r="E1140" s="14"/>
      <c r="F1140" s="14"/>
      <c r="G1140" s="14"/>
    </row>
    <row r="1141" spans="1:7" s="8" customFormat="1" ht="15.75" customHeight="1">
      <c r="A1141" s="100" t="s">
        <v>153</v>
      </c>
      <c r="B1141" s="99"/>
      <c r="C1141" s="99"/>
      <c r="D1141" s="99"/>
      <c r="E1141" s="99"/>
      <c r="F1141" s="99"/>
      <c r="G1141" s="99"/>
    </row>
    <row r="1142" spans="1:7" s="8" customFormat="1" ht="15.75" customHeight="1">
      <c r="A1142" s="19"/>
      <c r="B1142" s="93"/>
      <c r="C1142" s="5"/>
      <c r="D1142" s="6"/>
      <c r="E1142" s="6"/>
      <c r="F1142" s="92"/>
      <c r="G1142" s="92"/>
    </row>
    <row r="1143" spans="1:7" s="8" customFormat="1" ht="15.75" customHeight="1">
      <c r="A1143" s="19" t="s">
        <v>1017</v>
      </c>
      <c r="B1143" s="222" t="s">
        <v>31</v>
      </c>
      <c r="C1143" s="222" t="s">
        <v>32</v>
      </c>
      <c r="D1143" s="222" t="s">
        <v>33</v>
      </c>
      <c r="E1143" s="74" t="s">
        <v>661</v>
      </c>
      <c r="F1143" s="74" t="s">
        <v>34</v>
      </c>
      <c r="G1143" s="74" t="s">
        <v>154</v>
      </c>
    </row>
    <row r="1144" spans="1:7" s="8" customFormat="1" ht="15.75" customHeight="1">
      <c r="A1144" s="19"/>
      <c r="B1144" s="223"/>
      <c r="C1144" s="223"/>
      <c r="D1144" s="223"/>
      <c r="E1144" s="78" t="s">
        <v>24</v>
      </c>
      <c r="F1144" s="74" t="s">
        <v>35</v>
      </c>
      <c r="G1144" s="74" t="s">
        <v>36</v>
      </c>
    </row>
    <row r="1145" spans="1:7" s="8" customFormat="1" ht="15.75" customHeight="1">
      <c r="A1145" s="19"/>
      <c r="B1145" s="74" t="s">
        <v>527</v>
      </c>
      <c r="C1145" s="176" t="s">
        <v>1018</v>
      </c>
      <c r="D1145" s="236" t="s">
        <v>1019</v>
      </c>
      <c r="E1145" s="75">
        <v>43923</v>
      </c>
      <c r="F1145" s="75">
        <f>E1145+4</f>
        <v>43927</v>
      </c>
      <c r="G1145" s="76">
        <f>F1145+12</f>
        <v>43939</v>
      </c>
    </row>
    <row r="1146" spans="1:7" s="8" customFormat="1" ht="15.75" customHeight="1">
      <c r="A1146" s="19"/>
      <c r="B1146" s="74"/>
      <c r="C1146" s="177"/>
      <c r="D1146" s="227"/>
      <c r="E1146" s="75">
        <f t="shared" ref="E1146:G1149" si="123">E1145+7</f>
        <v>43930</v>
      </c>
      <c r="F1146" s="75">
        <f t="shared" si="123"/>
        <v>43934</v>
      </c>
      <c r="G1146" s="75">
        <f t="shared" si="123"/>
        <v>43946</v>
      </c>
    </row>
    <row r="1147" spans="1:7" s="8" customFormat="1" ht="15.75" customHeight="1">
      <c r="A1147" s="19"/>
      <c r="B1147" s="74" t="s">
        <v>528</v>
      </c>
      <c r="C1147" s="177" t="s">
        <v>1020</v>
      </c>
      <c r="D1147" s="227"/>
      <c r="E1147" s="75">
        <f t="shared" si="123"/>
        <v>43937</v>
      </c>
      <c r="F1147" s="75">
        <f t="shared" si="123"/>
        <v>43941</v>
      </c>
      <c r="G1147" s="75">
        <f t="shared" si="123"/>
        <v>43953</v>
      </c>
    </row>
    <row r="1148" spans="1:7" s="8" customFormat="1" ht="15.75" customHeight="1">
      <c r="A1148" s="48"/>
      <c r="B1148" s="165" t="s">
        <v>529</v>
      </c>
      <c r="C1148" s="178" t="s">
        <v>1021</v>
      </c>
      <c r="D1148" s="227"/>
      <c r="E1148" s="75">
        <f t="shared" si="123"/>
        <v>43944</v>
      </c>
      <c r="F1148" s="75">
        <f t="shared" si="123"/>
        <v>43948</v>
      </c>
      <c r="G1148" s="75">
        <f t="shared" si="123"/>
        <v>43960</v>
      </c>
    </row>
    <row r="1149" spans="1:7" s="8" customFormat="1" ht="15.75" customHeight="1">
      <c r="A1149" s="39"/>
      <c r="B1149" s="165"/>
      <c r="C1149" s="74"/>
      <c r="D1149" s="228"/>
      <c r="E1149" s="75">
        <f t="shared" si="123"/>
        <v>43951</v>
      </c>
      <c r="F1149" s="75">
        <f t="shared" si="123"/>
        <v>43955</v>
      </c>
      <c r="G1149" s="75">
        <f t="shared" si="123"/>
        <v>43967</v>
      </c>
    </row>
    <row r="1150" spans="1:7" s="8" customFormat="1" ht="15.75" customHeight="1">
      <c r="A1150" s="19"/>
      <c r="B1150" s="60"/>
      <c r="C1150" s="31"/>
      <c r="D1150" s="31"/>
      <c r="E1150" s="14"/>
      <c r="F1150" s="14"/>
      <c r="G1150" s="14"/>
    </row>
    <row r="1151" spans="1:7" s="8" customFormat="1" ht="15.75" customHeight="1">
      <c r="A1151" s="19"/>
      <c r="B1151" s="93"/>
      <c r="C1151" s="61"/>
      <c r="D1151" s="6"/>
      <c r="E1151" s="6"/>
      <c r="F1151" s="62"/>
      <c r="G1151" s="92"/>
    </row>
    <row r="1152" spans="1:7" s="8" customFormat="1" ht="15.75" customHeight="1">
      <c r="A1152" s="19" t="s">
        <v>1022</v>
      </c>
      <c r="B1152" s="270" t="s">
        <v>31</v>
      </c>
      <c r="C1152" s="270" t="s">
        <v>32</v>
      </c>
      <c r="D1152" s="270" t="s">
        <v>33</v>
      </c>
      <c r="E1152" s="137" t="s">
        <v>374</v>
      </c>
      <c r="F1152" s="137" t="s">
        <v>34</v>
      </c>
      <c r="G1152" s="137" t="s">
        <v>156</v>
      </c>
    </row>
    <row r="1153" spans="1:7" s="8" customFormat="1" ht="15.75" customHeight="1">
      <c r="A1153" s="19"/>
      <c r="B1153" s="270"/>
      <c r="C1153" s="270"/>
      <c r="D1153" s="270"/>
      <c r="E1153" s="137" t="s">
        <v>24</v>
      </c>
      <c r="F1153" s="137" t="s">
        <v>35</v>
      </c>
      <c r="G1153" s="137" t="s">
        <v>36</v>
      </c>
    </row>
    <row r="1154" spans="1:7" s="8" customFormat="1" ht="15.75" customHeight="1">
      <c r="A1154" s="19"/>
      <c r="B1154" s="179" t="s">
        <v>493</v>
      </c>
      <c r="C1154" s="177">
        <v>37</v>
      </c>
      <c r="D1154" s="271" t="s">
        <v>1023</v>
      </c>
      <c r="E1154" s="75">
        <v>43925</v>
      </c>
      <c r="F1154" s="75">
        <f>E1154+4</f>
        <v>43929</v>
      </c>
      <c r="G1154" s="76">
        <f>F1154+13</f>
        <v>43942</v>
      </c>
    </row>
    <row r="1155" spans="1:7" s="8" customFormat="1" ht="15.75" customHeight="1">
      <c r="B1155" s="179" t="s">
        <v>339</v>
      </c>
      <c r="C1155" s="178">
        <v>41</v>
      </c>
      <c r="D1155" s="271"/>
      <c r="E1155" s="75">
        <f t="shared" ref="E1155:G1159" si="124">E1154+7</f>
        <v>43932</v>
      </c>
      <c r="F1155" s="75">
        <f t="shared" si="124"/>
        <v>43936</v>
      </c>
      <c r="G1155" s="75">
        <f t="shared" si="124"/>
        <v>43949</v>
      </c>
    </row>
    <row r="1156" spans="1:7" s="8" customFormat="1" ht="15.75" customHeight="1">
      <c r="A1156" s="19"/>
      <c r="B1156" s="179" t="s">
        <v>494</v>
      </c>
      <c r="C1156" s="74" t="s">
        <v>1024</v>
      </c>
      <c r="D1156" s="271"/>
      <c r="E1156" s="75">
        <f t="shared" si="124"/>
        <v>43939</v>
      </c>
      <c r="F1156" s="75">
        <f t="shared" si="124"/>
        <v>43943</v>
      </c>
      <c r="G1156" s="75">
        <f t="shared" si="124"/>
        <v>43956</v>
      </c>
    </row>
    <row r="1157" spans="1:7" s="8" customFormat="1" ht="15.75" customHeight="1">
      <c r="A1157" s="19"/>
      <c r="B1157" s="179" t="s">
        <v>342</v>
      </c>
      <c r="C1157" s="81" t="s">
        <v>1024</v>
      </c>
      <c r="D1157" s="271"/>
      <c r="E1157" s="75">
        <f t="shared" si="124"/>
        <v>43946</v>
      </c>
      <c r="F1157" s="75">
        <f t="shared" si="124"/>
        <v>43950</v>
      </c>
      <c r="G1157" s="75">
        <f t="shared" si="124"/>
        <v>43963</v>
      </c>
    </row>
    <row r="1158" spans="1:7" s="8" customFormat="1" ht="15.75" customHeight="1">
      <c r="A1158" s="19"/>
      <c r="B1158" s="179"/>
      <c r="C1158" s="180"/>
      <c r="D1158" s="271"/>
      <c r="E1158" s="75">
        <f t="shared" si="124"/>
        <v>43953</v>
      </c>
      <c r="F1158" s="75">
        <f t="shared" si="124"/>
        <v>43957</v>
      </c>
      <c r="G1158" s="75">
        <f t="shared" si="124"/>
        <v>43970</v>
      </c>
    </row>
    <row r="1159" spans="1:7" s="8" customFormat="1" ht="15.75" customHeight="1">
      <c r="A1159" s="19"/>
      <c r="B1159" s="181"/>
      <c r="C1159" s="181"/>
      <c r="D1159" s="182"/>
      <c r="E1159" s="75">
        <f t="shared" si="124"/>
        <v>43960</v>
      </c>
      <c r="F1159" s="75">
        <f t="shared" si="124"/>
        <v>43964</v>
      </c>
      <c r="G1159" s="75">
        <f t="shared" si="124"/>
        <v>43977</v>
      </c>
    </row>
    <row r="1160" spans="1:7" s="8" customFormat="1" ht="15.75" customHeight="1">
      <c r="A1160" s="19"/>
      <c r="B1160" s="63"/>
      <c r="C1160" s="64"/>
      <c r="D1160" s="31"/>
      <c r="E1160" s="31"/>
      <c r="F1160" s="65"/>
      <c r="G1160" s="65"/>
    </row>
    <row r="1161" spans="1:7" s="8" customFormat="1" ht="15.75" customHeight="1">
      <c r="A1161" s="19"/>
      <c r="B1161" s="224" t="s">
        <v>679</v>
      </c>
      <c r="C1161" s="224" t="s">
        <v>32</v>
      </c>
      <c r="D1161" s="224" t="s">
        <v>33</v>
      </c>
      <c r="E1161" s="84" t="s">
        <v>661</v>
      </c>
      <c r="F1161" s="84" t="s">
        <v>34</v>
      </c>
      <c r="G1161" s="84" t="s">
        <v>156</v>
      </c>
    </row>
    <row r="1162" spans="1:7" s="8" customFormat="1" ht="15.75" customHeight="1">
      <c r="A1162" s="19"/>
      <c r="B1162" s="225"/>
      <c r="C1162" s="225"/>
      <c r="D1162" s="225"/>
      <c r="E1162" s="85" t="s">
        <v>24</v>
      </c>
      <c r="F1162" s="84" t="s">
        <v>35</v>
      </c>
      <c r="G1162" s="84" t="s">
        <v>36</v>
      </c>
    </row>
    <row r="1163" spans="1:7" s="8" customFormat="1" ht="15.75" customHeight="1">
      <c r="A1163" s="19"/>
      <c r="B1163" s="183" t="s">
        <v>1025</v>
      </c>
      <c r="C1163" s="184" t="s">
        <v>1026</v>
      </c>
      <c r="D1163" s="282" t="s">
        <v>1027</v>
      </c>
      <c r="E1163" s="86">
        <v>43924</v>
      </c>
      <c r="F1163" s="86">
        <f>E1163+4</f>
        <v>43928</v>
      </c>
      <c r="G1163" s="86">
        <f>F1163+13</f>
        <v>43941</v>
      </c>
    </row>
    <row r="1164" spans="1:7" s="8" customFormat="1" ht="15.75" customHeight="1">
      <c r="A1164" s="19"/>
      <c r="B1164" s="183" t="s">
        <v>1028</v>
      </c>
      <c r="C1164" s="184" t="s">
        <v>1029</v>
      </c>
      <c r="D1164" s="283"/>
      <c r="E1164" s="86">
        <f t="shared" ref="E1164:G1167" si="125">E1163+7</f>
        <v>43931</v>
      </c>
      <c r="F1164" s="86">
        <f t="shared" si="125"/>
        <v>43935</v>
      </c>
      <c r="G1164" s="86">
        <f t="shared" si="125"/>
        <v>43948</v>
      </c>
    </row>
    <row r="1165" spans="1:7" s="8" customFormat="1" ht="15.75" customHeight="1">
      <c r="A1165" s="19"/>
      <c r="B1165" s="183" t="s">
        <v>1030</v>
      </c>
      <c r="C1165" s="184" t="s">
        <v>1031</v>
      </c>
      <c r="D1165" s="283"/>
      <c r="E1165" s="86">
        <f t="shared" si="125"/>
        <v>43938</v>
      </c>
      <c r="F1165" s="86">
        <f t="shared" si="125"/>
        <v>43942</v>
      </c>
      <c r="G1165" s="86">
        <f t="shared" si="125"/>
        <v>43955</v>
      </c>
    </row>
    <row r="1166" spans="1:7" s="8" customFormat="1" ht="15.75" customHeight="1">
      <c r="A1166" s="19"/>
      <c r="B1166" s="183" t="s">
        <v>1032</v>
      </c>
      <c r="C1166" s="184" t="s">
        <v>1033</v>
      </c>
      <c r="D1166" s="283"/>
      <c r="E1166" s="86">
        <f t="shared" si="125"/>
        <v>43945</v>
      </c>
      <c r="F1166" s="86">
        <f t="shared" si="125"/>
        <v>43949</v>
      </c>
      <c r="G1166" s="86">
        <f t="shared" si="125"/>
        <v>43962</v>
      </c>
    </row>
    <row r="1167" spans="1:7" s="8" customFormat="1" ht="15.75" customHeight="1">
      <c r="A1167" s="19"/>
      <c r="B1167" s="183" t="s">
        <v>1034</v>
      </c>
      <c r="C1167" s="184" t="s">
        <v>1035</v>
      </c>
      <c r="D1167" s="284"/>
      <c r="E1167" s="86">
        <f t="shared" si="125"/>
        <v>43952</v>
      </c>
      <c r="F1167" s="86">
        <f t="shared" si="125"/>
        <v>43956</v>
      </c>
      <c r="G1167" s="86">
        <f t="shared" si="125"/>
        <v>43969</v>
      </c>
    </row>
    <row r="1168" spans="1:7" s="8" customFormat="1" ht="15.75" customHeight="1">
      <c r="A1168" s="19"/>
      <c r="B1168" s="11"/>
      <c r="C1168" s="66"/>
      <c r="D1168" s="67"/>
      <c r="E1168" s="30"/>
      <c r="F1168" s="30"/>
      <c r="G1168" s="14"/>
    </row>
    <row r="1169" spans="1:9" s="8" customFormat="1" ht="15.75" customHeight="1">
      <c r="A1169" s="237"/>
      <c r="B1169" s="237"/>
      <c r="C1169" s="237"/>
      <c r="D1169" s="237"/>
      <c r="E1169" s="237"/>
      <c r="F1169" s="237"/>
      <c r="G1169" s="237"/>
      <c r="H1169" s="237"/>
      <c r="I1169" s="237"/>
    </row>
    <row r="1170" spans="1:9" s="8" customFormat="1" ht="15.75" customHeight="1">
      <c r="A1170" s="19"/>
      <c r="B1170" s="185" t="s">
        <v>31</v>
      </c>
      <c r="C1170" s="186" t="s">
        <v>32</v>
      </c>
      <c r="D1170" s="187" t="s">
        <v>1036</v>
      </c>
      <c r="E1170" s="75" t="s">
        <v>1037</v>
      </c>
      <c r="F1170" s="75" t="s">
        <v>34</v>
      </c>
      <c r="G1170" s="75" t="s">
        <v>156</v>
      </c>
    </row>
    <row r="1171" spans="1:9" s="8" customFormat="1" ht="15.75" customHeight="1">
      <c r="A1171" s="19"/>
      <c r="B1171" s="185"/>
      <c r="C1171" s="186"/>
      <c r="D1171" s="187"/>
      <c r="E1171" s="75" t="s">
        <v>24</v>
      </c>
      <c r="F1171" s="75" t="s">
        <v>35</v>
      </c>
      <c r="G1171" s="75" t="s">
        <v>36</v>
      </c>
    </row>
    <row r="1172" spans="1:9" s="8" customFormat="1" ht="15.75" customHeight="1">
      <c r="A1172" s="19"/>
      <c r="B1172" s="185" t="s">
        <v>320</v>
      </c>
      <c r="C1172" s="186">
        <v>902</v>
      </c>
      <c r="D1172" s="236" t="s">
        <v>1038</v>
      </c>
      <c r="E1172" s="75">
        <v>43923</v>
      </c>
      <c r="F1172" s="75">
        <f>E1172+5</f>
        <v>43928</v>
      </c>
      <c r="G1172" s="75">
        <f>F1172+13</f>
        <v>43941</v>
      </c>
    </row>
    <row r="1173" spans="1:9" s="8" customFormat="1" ht="15.75" customHeight="1">
      <c r="A1173" s="19"/>
      <c r="B1173" s="185" t="s">
        <v>304</v>
      </c>
      <c r="C1173" s="186">
        <v>903</v>
      </c>
      <c r="D1173" s="278"/>
      <c r="E1173" s="75">
        <f t="shared" ref="E1173:G1177" si="126">E1172+7</f>
        <v>43930</v>
      </c>
      <c r="F1173" s="75">
        <f t="shared" si="126"/>
        <v>43935</v>
      </c>
      <c r="G1173" s="75">
        <f t="shared" si="126"/>
        <v>43948</v>
      </c>
    </row>
    <row r="1174" spans="1:9" s="8" customFormat="1" ht="15.75" customHeight="1">
      <c r="A1174" s="19"/>
      <c r="B1174" s="185" t="s">
        <v>526</v>
      </c>
      <c r="C1174" s="186">
        <v>904</v>
      </c>
      <c r="D1174" s="278"/>
      <c r="E1174" s="75">
        <f t="shared" si="126"/>
        <v>43937</v>
      </c>
      <c r="F1174" s="75">
        <f t="shared" si="126"/>
        <v>43942</v>
      </c>
      <c r="G1174" s="75">
        <f t="shared" si="126"/>
        <v>43955</v>
      </c>
    </row>
    <row r="1175" spans="1:9" s="8" customFormat="1" ht="15.75" customHeight="1">
      <c r="A1175" s="19"/>
      <c r="B1175" s="74" t="s">
        <v>344</v>
      </c>
      <c r="C1175" s="186">
        <v>905</v>
      </c>
      <c r="D1175" s="278"/>
      <c r="E1175" s="75">
        <f t="shared" si="126"/>
        <v>43944</v>
      </c>
      <c r="F1175" s="75">
        <f t="shared" si="126"/>
        <v>43949</v>
      </c>
      <c r="G1175" s="75">
        <f t="shared" si="126"/>
        <v>43962</v>
      </c>
    </row>
    <row r="1176" spans="1:9" s="8" customFormat="1" ht="15.75" customHeight="1">
      <c r="A1176" s="19"/>
      <c r="B1176" s="162" t="s">
        <v>174</v>
      </c>
      <c r="C1176" s="186">
        <v>906</v>
      </c>
      <c r="D1176" s="278"/>
      <c r="E1176" s="188">
        <f t="shared" si="126"/>
        <v>43951</v>
      </c>
      <c r="F1176" s="188">
        <f t="shared" si="126"/>
        <v>43956</v>
      </c>
      <c r="G1176" s="188">
        <f t="shared" si="126"/>
        <v>43969</v>
      </c>
    </row>
    <row r="1177" spans="1:9" s="8" customFormat="1" ht="15.75" customHeight="1">
      <c r="A1177" s="19"/>
      <c r="B1177" s="74"/>
      <c r="C1177" s="186"/>
      <c r="D1177" s="279"/>
      <c r="E1177" s="188">
        <f t="shared" si="126"/>
        <v>43958</v>
      </c>
      <c r="F1177" s="188">
        <f t="shared" si="126"/>
        <v>43963</v>
      </c>
      <c r="G1177" s="188">
        <f t="shared" si="126"/>
        <v>43976</v>
      </c>
    </row>
    <row r="1178" spans="1:9" s="8" customFormat="1" ht="15.75" customHeight="1">
      <c r="A1178" s="280"/>
      <c r="B1178" s="280"/>
      <c r="C1178" s="280"/>
      <c r="D1178" s="280"/>
      <c r="E1178" s="280"/>
      <c r="F1178" s="280"/>
      <c r="G1178" s="280"/>
      <c r="H1178" s="280"/>
    </row>
    <row r="1179" spans="1:9" s="8" customFormat="1" ht="15.75" customHeight="1">
      <c r="A1179" s="19"/>
      <c r="B1179" s="74" t="s">
        <v>679</v>
      </c>
      <c r="C1179" s="189" t="s">
        <v>32</v>
      </c>
      <c r="D1179" s="182" t="s">
        <v>660</v>
      </c>
      <c r="E1179" s="75" t="s">
        <v>1039</v>
      </c>
      <c r="F1179" s="75" t="s">
        <v>34</v>
      </c>
      <c r="G1179" s="76" t="s">
        <v>156</v>
      </c>
    </row>
    <row r="1180" spans="1:9" s="8" customFormat="1" ht="15.75" customHeight="1">
      <c r="A1180" s="19"/>
      <c r="B1180" s="74"/>
      <c r="C1180" s="176"/>
      <c r="D1180" s="182"/>
      <c r="E1180" s="75" t="s">
        <v>24</v>
      </c>
      <c r="F1180" s="75" t="s">
        <v>35</v>
      </c>
      <c r="G1180" s="75" t="s">
        <v>36</v>
      </c>
    </row>
    <row r="1181" spans="1:9" s="8" customFormat="1" ht="15.75" customHeight="1">
      <c r="A1181" s="19"/>
      <c r="B1181" s="190" t="s">
        <v>558</v>
      </c>
      <c r="C1181" s="191" t="s">
        <v>559</v>
      </c>
      <c r="D1181" s="276" t="s">
        <v>1040</v>
      </c>
      <c r="E1181" s="75">
        <v>43922</v>
      </c>
      <c r="F1181" s="75">
        <f>E1181+4</f>
        <v>43926</v>
      </c>
      <c r="G1181" s="75">
        <f>F1181+13</f>
        <v>43939</v>
      </c>
    </row>
    <row r="1182" spans="1:9" s="8" customFormat="1" ht="15.75" customHeight="1">
      <c r="A1182" s="19"/>
      <c r="B1182" s="190" t="s">
        <v>64</v>
      </c>
      <c r="C1182" s="191" t="s">
        <v>560</v>
      </c>
      <c r="D1182" s="268"/>
      <c r="E1182" s="75">
        <f t="shared" ref="E1182:G1186" si="127">E1181+7</f>
        <v>43929</v>
      </c>
      <c r="F1182" s="75">
        <f t="shared" si="127"/>
        <v>43933</v>
      </c>
      <c r="G1182" s="75">
        <f t="shared" si="127"/>
        <v>43946</v>
      </c>
    </row>
    <row r="1183" spans="1:9" s="8" customFormat="1" ht="15.75" customHeight="1">
      <c r="A1183" s="19"/>
      <c r="B1183" s="190" t="s">
        <v>561</v>
      </c>
      <c r="C1183" s="191" t="s">
        <v>562</v>
      </c>
      <c r="D1183" s="268"/>
      <c r="E1183" s="75">
        <f t="shared" si="127"/>
        <v>43936</v>
      </c>
      <c r="F1183" s="75">
        <f t="shared" si="127"/>
        <v>43940</v>
      </c>
      <c r="G1183" s="75">
        <f t="shared" si="127"/>
        <v>43953</v>
      </c>
    </row>
    <row r="1184" spans="1:9" s="8" customFormat="1" ht="15.75" customHeight="1">
      <c r="A1184" s="19"/>
      <c r="B1184" s="190" t="s">
        <v>179</v>
      </c>
      <c r="C1184" s="192" t="s">
        <v>563</v>
      </c>
      <c r="D1184" s="268"/>
      <c r="E1184" s="76">
        <f t="shared" si="127"/>
        <v>43943</v>
      </c>
      <c r="F1184" s="75">
        <f t="shared" si="127"/>
        <v>43947</v>
      </c>
      <c r="G1184" s="75">
        <f t="shared" si="127"/>
        <v>43960</v>
      </c>
    </row>
    <row r="1185" spans="1:8" s="8" customFormat="1" ht="15.75" customHeight="1">
      <c r="A1185" s="39"/>
      <c r="B1185" s="190" t="s">
        <v>238</v>
      </c>
      <c r="C1185" s="193" t="s">
        <v>564</v>
      </c>
      <c r="D1185" s="268"/>
      <c r="E1185" s="188">
        <f t="shared" si="127"/>
        <v>43950</v>
      </c>
      <c r="F1185" s="188">
        <f t="shared" si="127"/>
        <v>43954</v>
      </c>
      <c r="G1185" s="188">
        <f t="shared" si="127"/>
        <v>43967</v>
      </c>
    </row>
    <row r="1186" spans="1:8" s="8" customFormat="1" ht="15.75" customHeight="1">
      <c r="A1186" s="19"/>
      <c r="B1186" s="194"/>
      <c r="C1186" s="194"/>
      <c r="D1186" s="277"/>
      <c r="E1186" s="188">
        <f t="shared" si="127"/>
        <v>43957</v>
      </c>
      <c r="F1186" s="188">
        <f t="shared" si="127"/>
        <v>43961</v>
      </c>
      <c r="G1186" s="188">
        <f t="shared" si="127"/>
        <v>43974</v>
      </c>
      <c r="H1186" s="73"/>
    </row>
    <row r="1187" spans="1:8" s="8" customFormat="1" ht="15.75" customHeight="1">
      <c r="A1187" s="39"/>
      <c r="B1187" s="73"/>
      <c r="C1187" s="73"/>
      <c r="D1187" s="73"/>
      <c r="E1187" s="73"/>
      <c r="F1187" s="73"/>
      <c r="G1187" s="73"/>
      <c r="H1187" s="73"/>
    </row>
    <row r="1188" spans="1:8" s="8" customFormat="1" ht="15.75" customHeight="1">
      <c r="A1188" s="19" t="s">
        <v>1041</v>
      </c>
      <c r="B1188" s="185" t="s">
        <v>679</v>
      </c>
      <c r="C1188" s="186" t="s">
        <v>32</v>
      </c>
      <c r="D1188" s="187" t="s">
        <v>660</v>
      </c>
      <c r="E1188" s="75" t="s">
        <v>1039</v>
      </c>
      <c r="F1188" s="75" t="s">
        <v>34</v>
      </c>
      <c r="G1188" s="75" t="s">
        <v>162</v>
      </c>
    </row>
    <row r="1189" spans="1:8" s="8" customFormat="1" ht="15.75" customHeight="1">
      <c r="A1189" s="19"/>
      <c r="B1189" s="185"/>
      <c r="C1189" s="186"/>
      <c r="D1189" s="187"/>
      <c r="E1189" s="75" t="s">
        <v>24</v>
      </c>
      <c r="F1189" s="75" t="s">
        <v>35</v>
      </c>
      <c r="G1189" s="75" t="s">
        <v>36</v>
      </c>
    </row>
    <row r="1190" spans="1:8" s="8" customFormat="1" ht="15.75" customHeight="1">
      <c r="A1190" s="19"/>
      <c r="B1190" s="185" t="s">
        <v>320</v>
      </c>
      <c r="C1190" s="186">
        <v>902</v>
      </c>
      <c r="D1190" s="236" t="s">
        <v>1038</v>
      </c>
      <c r="E1190" s="75">
        <v>43923</v>
      </c>
      <c r="F1190" s="75">
        <f>E1190+5</f>
        <v>43928</v>
      </c>
      <c r="G1190" s="75">
        <f>F1190+17</f>
        <v>43945</v>
      </c>
    </row>
    <row r="1191" spans="1:8" s="8" customFormat="1" ht="15.75" customHeight="1">
      <c r="A1191" s="19"/>
      <c r="B1191" s="185" t="s">
        <v>304</v>
      </c>
      <c r="C1191" s="186">
        <v>903</v>
      </c>
      <c r="D1191" s="268"/>
      <c r="E1191" s="75">
        <f t="shared" ref="E1191:G1195" si="128">E1190+7</f>
        <v>43930</v>
      </c>
      <c r="F1191" s="75">
        <f t="shared" si="128"/>
        <v>43935</v>
      </c>
      <c r="G1191" s="75">
        <f t="shared" si="128"/>
        <v>43952</v>
      </c>
    </row>
    <row r="1192" spans="1:8" s="8" customFormat="1" ht="15.75" customHeight="1">
      <c r="B1192" s="185" t="s">
        <v>526</v>
      </c>
      <c r="C1192" s="186">
        <v>904</v>
      </c>
      <c r="D1192" s="268"/>
      <c r="E1192" s="75">
        <f t="shared" si="128"/>
        <v>43937</v>
      </c>
      <c r="F1192" s="75">
        <f t="shared" si="128"/>
        <v>43942</v>
      </c>
      <c r="G1192" s="75">
        <f t="shared" si="128"/>
        <v>43959</v>
      </c>
    </row>
    <row r="1193" spans="1:8" s="8" customFormat="1" ht="15.75" customHeight="1">
      <c r="A1193" s="19"/>
      <c r="B1193" s="74" t="s">
        <v>344</v>
      </c>
      <c r="C1193" s="186">
        <v>905</v>
      </c>
      <c r="D1193" s="268"/>
      <c r="E1193" s="75">
        <f t="shared" si="128"/>
        <v>43944</v>
      </c>
      <c r="F1193" s="75">
        <f t="shared" si="128"/>
        <v>43949</v>
      </c>
      <c r="G1193" s="75">
        <f t="shared" si="128"/>
        <v>43966</v>
      </c>
    </row>
    <row r="1194" spans="1:8" s="8" customFormat="1" ht="15.75" customHeight="1">
      <c r="A1194" s="39"/>
      <c r="B1194" s="162" t="s">
        <v>174</v>
      </c>
      <c r="C1194" s="186">
        <v>906</v>
      </c>
      <c r="D1194" s="268"/>
      <c r="E1194" s="188">
        <f t="shared" si="128"/>
        <v>43951</v>
      </c>
      <c r="F1194" s="188">
        <f t="shared" si="128"/>
        <v>43956</v>
      </c>
      <c r="G1194" s="188">
        <f t="shared" si="128"/>
        <v>43973</v>
      </c>
    </row>
    <row r="1195" spans="1:8" s="8" customFormat="1" ht="15.75" customHeight="1">
      <c r="A1195" s="19"/>
      <c r="B1195" s="74"/>
      <c r="C1195" s="186"/>
      <c r="D1195" s="268"/>
      <c r="E1195" s="76">
        <f t="shared" si="128"/>
        <v>43958</v>
      </c>
      <c r="F1195" s="76">
        <f t="shared" si="128"/>
        <v>43963</v>
      </c>
      <c r="G1195" s="76">
        <f t="shared" si="128"/>
        <v>43980</v>
      </c>
    </row>
    <row r="1196" spans="1:8" s="8" customFormat="1" ht="15.75" customHeight="1">
      <c r="A1196" s="19"/>
      <c r="B1196" s="74"/>
      <c r="C1196" s="74"/>
      <c r="D1196" s="269"/>
      <c r="E1196" s="74"/>
      <c r="F1196" s="74"/>
      <c r="G1196" s="74"/>
    </row>
    <row r="1197" spans="1:8" s="8" customFormat="1" ht="15.75" customHeight="1">
      <c r="A1197" s="237"/>
      <c r="B1197" s="237"/>
      <c r="C1197" s="237"/>
      <c r="D1197" s="237"/>
      <c r="E1197" s="237"/>
      <c r="F1197" s="237"/>
      <c r="G1197" s="237"/>
      <c r="H1197" s="237"/>
    </row>
    <row r="1198" spans="1:8" s="8" customFormat="1" ht="15.75" customHeight="1">
      <c r="A1198" s="19" t="s">
        <v>1042</v>
      </c>
      <c r="B1198" s="185" t="s">
        <v>31</v>
      </c>
      <c r="C1198" s="186" t="s">
        <v>32</v>
      </c>
      <c r="D1198" s="187" t="s">
        <v>660</v>
      </c>
      <c r="E1198" s="75" t="s">
        <v>1039</v>
      </c>
      <c r="F1198" s="75" t="s">
        <v>34</v>
      </c>
      <c r="G1198" s="75" t="s">
        <v>1043</v>
      </c>
    </row>
    <row r="1199" spans="1:8" s="8" customFormat="1" ht="15.75" customHeight="1">
      <c r="A1199" s="19"/>
      <c r="B1199" s="185"/>
      <c r="C1199" s="186"/>
      <c r="D1199" s="187"/>
      <c r="E1199" s="75" t="s">
        <v>24</v>
      </c>
      <c r="F1199" s="75" t="s">
        <v>35</v>
      </c>
      <c r="G1199" s="75" t="s">
        <v>36</v>
      </c>
    </row>
    <row r="1200" spans="1:8" s="8" customFormat="1" ht="15.75" customHeight="1">
      <c r="B1200" s="185" t="s">
        <v>518</v>
      </c>
      <c r="C1200" s="186" t="s">
        <v>522</v>
      </c>
      <c r="D1200" s="236" t="s">
        <v>1044</v>
      </c>
      <c r="E1200" s="75">
        <v>43920</v>
      </c>
      <c r="F1200" s="75">
        <f>E1200+5</f>
        <v>43925</v>
      </c>
      <c r="G1200" s="75">
        <f>F1200+17</f>
        <v>43942</v>
      </c>
    </row>
    <row r="1201" spans="1:8" s="8" customFormat="1" ht="15.75" customHeight="1">
      <c r="A1201" s="19"/>
      <c r="B1201" s="185" t="s">
        <v>519</v>
      </c>
      <c r="C1201" s="186" t="s">
        <v>523</v>
      </c>
      <c r="D1201" s="268"/>
      <c r="E1201" s="75">
        <f t="shared" ref="E1201:G1204" si="129">E1200+7</f>
        <v>43927</v>
      </c>
      <c r="F1201" s="75">
        <f t="shared" si="129"/>
        <v>43932</v>
      </c>
      <c r="G1201" s="75">
        <f t="shared" si="129"/>
        <v>43949</v>
      </c>
    </row>
    <row r="1202" spans="1:8" s="8" customFormat="1" ht="15.75" customHeight="1">
      <c r="A1202" s="19"/>
      <c r="B1202" s="185" t="s">
        <v>520</v>
      </c>
      <c r="C1202" s="186" t="s">
        <v>524</v>
      </c>
      <c r="D1202" s="268"/>
      <c r="E1202" s="75">
        <f t="shared" si="129"/>
        <v>43934</v>
      </c>
      <c r="F1202" s="75">
        <f t="shared" si="129"/>
        <v>43939</v>
      </c>
      <c r="G1202" s="75">
        <f t="shared" si="129"/>
        <v>43956</v>
      </c>
    </row>
    <row r="1203" spans="1:8" s="8" customFormat="1" ht="15.75" customHeight="1">
      <c r="A1203" s="19"/>
      <c r="B1203" s="105" t="s">
        <v>86</v>
      </c>
      <c r="C1203" s="105"/>
      <c r="D1203" s="268"/>
      <c r="E1203" s="76">
        <f t="shared" si="129"/>
        <v>43941</v>
      </c>
      <c r="F1203" s="195">
        <f t="shared" si="129"/>
        <v>43946</v>
      </c>
      <c r="G1203" s="195">
        <f t="shared" si="129"/>
        <v>43963</v>
      </c>
    </row>
    <row r="1204" spans="1:8" s="8" customFormat="1" ht="15.75" customHeight="1">
      <c r="A1204" s="39"/>
      <c r="B1204" s="74" t="s">
        <v>521</v>
      </c>
      <c r="C1204" s="74" t="s">
        <v>525</v>
      </c>
      <c r="D1204" s="268"/>
      <c r="E1204" s="76">
        <f t="shared" si="129"/>
        <v>43948</v>
      </c>
      <c r="F1204" s="76">
        <f t="shared" si="129"/>
        <v>43953</v>
      </c>
      <c r="G1204" s="76">
        <f t="shared" si="129"/>
        <v>43970</v>
      </c>
    </row>
    <row r="1205" spans="1:8" s="8" customFormat="1" ht="15.75" customHeight="1">
      <c r="A1205" s="19"/>
      <c r="B1205" s="74"/>
      <c r="C1205" s="74"/>
      <c r="D1205" s="269"/>
      <c r="E1205" s="74"/>
      <c r="F1205" s="74"/>
      <c r="G1205" s="74"/>
    </row>
    <row r="1206" spans="1:8" s="237" customFormat="1" ht="15.75" customHeight="1"/>
    <row r="1207" spans="1:8" s="8" customFormat="1" ht="15.75" customHeight="1">
      <c r="A1207" s="19" t="s">
        <v>163</v>
      </c>
      <c r="B1207" s="182" t="s">
        <v>31</v>
      </c>
      <c r="C1207" s="178" t="s">
        <v>32</v>
      </c>
      <c r="D1207" s="196" t="s">
        <v>1045</v>
      </c>
      <c r="E1207" s="75" t="s">
        <v>1046</v>
      </c>
      <c r="F1207" s="75" t="s">
        <v>34</v>
      </c>
      <c r="G1207" s="76" t="s">
        <v>163</v>
      </c>
    </row>
    <row r="1208" spans="1:8" s="8" customFormat="1" ht="15.75" customHeight="1">
      <c r="A1208" s="19"/>
      <c r="B1208" s="74"/>
      <c r="C1208" s="178"/>
      <c r="D1208" s="257" t="s">
        <v>1047</v>
      </c>
      <c r="E1208" s="75" t="s">
        <v>828</v>
      </c>
      <c r="F1208" s="75" t="s">
        <v>35</v>
      </c>
      <c r="G1208" s="75" t="s">
        <v>36</v>
      </c>
    </row>
    <row r="1209" spans="1:8" s="8" customFormat="1" ht="15.75" customHeight="1">
      <c r="A1209" s="19"/>
      <c r="B1209" s="74" t="s">
        <v>510</v>
      </c>
      <c r="C1209" s="178" t="s">
        <v>321</v>
      </c>
      <c r="D1209" s="268"/>
      <c r="E1209" s="75">
        <v>43919</v>
      </c>
      <c r="F1209" s="75">
        <f>E1209+4</f>
        <v>43923</v>
      </c>
      <c r="G1209" s="75">
        <f>F1209+29</f>
        <v>43952</v>
      </c>
    </row>
    <row r="1210" spans="1:8" s="8" customFormat="1" ht="15.75" customHeight="1">
      <c r="A1210" s="19"/>
      <c r="B1210" s="74" t="s">
        <v>511</v>
      </c>
      <c r="C1210" s="178" t="s">
        <v>516</v>
      </c>
      <c r="D1210" s="268"/>
      <c r="E1210" s="75">
        <f t="shared" ref="E1210:G1214" si="130">E1209+7</f>
        <v>43926</v>
      </c>
      <c r="F1210" s="75">
        <f t="shared" si="130"/>
        <v>43930</v>
      </c>
      <c r="G1210" s="75">
        <f t="shared" si="130"/>
        <v>43959</v>
      </c>
    </row>
    <row r="1211" spans="1:8" s="8" customFormat="1" ht="15.75" customHeight="1">
      <c r="A1211" s="19"/>
      <c r="B1211" s="74" t="s">
        <v>512</v>
      </c>
      <c r="C1211" s="178" t="s">
        <v>145</v>
      </c>
      <c r="D1211" s="268"/>
      <c r="E1211" s="75">
        <f t="shared" si="130"/>
        <v>43933</v>
      </c>
      <c r="F1211" s="75">
        <f t="shared" si="130"/>
        <v>43937</v>
      </c>
      <c r="G1211" s="75">
        <f t="shared" si="130"/>
        <v>43966</v>
      </c>
    </row>
    <row r="1212" spans="1:8" s="8" customFormat="1" ht="15.75" customHeight="1">
      <c r="A1212" s="19"/>
      <c r="B1212" s="182" t="s">
        <v>513</v>
      </c>
      <c r="C1212" s="74" t="s">
        <v>517</v>
      </c>
      <c r="D1212" s="268"/>
      <c r="E1212" s="75">
        <f t="shared" si="130"/>
        <v>43940</v>
      </c>
      <c r="F1212" s="75">
        <f t="shared" si="130"/>
        <v>43944</v>
      </c>
      <c r="G1212" s="75">
        <f t="shared" si="130"/>
        <v>43973</v>
      </c>
    </row>
    <row r="1213" spans="1:8" s="8" customFormat="1" ht="15.75" customHeight="1">
      <c r="B1213" s="74" t="s">
        <v>514</v>
      </c>
      <c r="C1213" s="74" t="s">
        <v>515</v>
      </c>
      <c r="D1213" s="268"/>
      <c r="E1213" s="75">
        <f t="shared" si="130"/>
        <v>43947</v>
      </c>
      <c r="F1213" s="75">
        <f t="shared" si="130"/>
        <v>43951</v>
      </c>
      <c r="G1213" s="75">
        <f t="shared" si="130"/>
        <v>43980</v>
      </c>
    </row>
    <row r="1214" spans="1:8" s="8" customFormat="1" ht="15.75" customHeight="1">
      <c r="A1214" s="19"/>
      <c r="B1214" s="105"/>
      <c r="C1214" s="74"/>
      <c r="D1214" s="269"/>
      <c r="E1214" s="76">
        <f t="shared" si="130"/>
        <v>43954</v>
      </c>
      <c r="F1214" s="195">
        <f t="shared" si="130"/>
        <v>43958</v>
      </c>
      <c r="G1214" s="195">
        <f t="shared" si="130"/>
        <v>43987</v>
      </c>
    </row>
    <row r="1215" spans="1:8" s="8" customFormat="1" ht="15.75" customHeight="1">
      <c r="A1215" s="237"/>
      <c r="B1215" s="237"/>
      <c r="C1215" s="237"/>
      <c r="D1215" s="237"/>
      <c r="E1215" s="237"/>
      <c r="F1215" s="237"/>
      <c r="G1215" s="237"/>
      <c r="H1215" s="237"/>
    </row>
    <row r="1216" spans="1:8" s="8" customFormat="1" ht="15.75" customHeight="1">
      <c r="A1216" s="237"/>
      <c r="B1216" s="237"/>
      <c r="C1216" s="237"/>
      <c r="D1216" s="237"/>
      <c r="E1216" s="237"/>
      <c r="F1216" s="237"/>
      <c r="G1216" s="237"/>
      <c r="H1216" s="237"/>
    </row>
    <row r="1217" spans="1:8" s="8" customFormat="1" ht="15.75" customHeight="1">
      <c r="A1217" s="19"/>
      <c r="B1217" s="182" t="s">
        <v>679</v>
      </c>
      <c r="C1217" s="197" t="s">
        <v>32</v>
      </c>
      <c r="D1217" s="196" t="s">
        <v>660</v>
      </c>
      <c r="E1217" s="75" t="s">
        <v>1039</v>
      </c>
      <c r="F1217" s="75" t="s">
        <v>1039</v>
      </c>
      <c r="G1217" s="76" t="s">
        <v>1048</v>
      </c>
    </row>
    <row r="1218" spans="1:8" s="8" customFormat="1" ht="15.75" customHeight="1">
      <c r="A1218" s="19"/>
      <c r="B1218" s="74"/>
      <c r="C1218" s="197"/>
      <c r="D1218" s="196"/>
      <c r="E1218" s="75" t="s">
        <v>24</v>
      </c>
      <c r="F1218" s="75" t="s">
        <v>1049</v>
      </c>
      <c r="G1218" s="75" t="s">
        <v>1050</v>
      </c>
    </row>
    <row r="1219" spans="1:8" s="8" customFormat="1" ht="15.75" customHeight="1">
      <c r="A1219" s="19"/>
      <c r="B1219" s="74" t="s">
        <v>176</v>
      </c>
      <c r="C1219" s="197" t="s">
        <v>506</v>
      </c>
      <c r="D1219" s="257" t="s">
        <v>1051</v>
      </c>
      <c r="E1219" s="75">
        <v>43921</v>
      </c>
      <c r="F1219" s="75">
        <f>E1219+4</f>
        <v>43925</v>
      </c>
      <c r="G1219" s="75">
        <f>F1219+27</f>
        <v>43952</v>
      </c>
    </row>
    <row r="1220" spans="1:8" s="8" customFormat="1" ht="15.75" customHeight="1">
      <c r="A1220" s="19"/>
      <c r="B1220" s="74" t="s">
        <v>319</v>
      </c>
      <c r="C1220" s="197" t="s">
        <v>507</v>
      </c>
      <c r="D1220" s="268"/>
      <c r="E1220" s="75">
        <f t="shared" ref="E1220:G1223" si="131">E1219+7</f>
        <v>43928</v>
      </c>
      <c r="F1220" s="75">
        <f t="shared" si="131"/>
        <v>43932</v>
      </c>
      <c r="G1220" s="75">
        <f t="shared" si="131"/>
        <v>43959</v>
      </c>
    </row>
    <row r="1221" spans="1:8" s="8" customFormat="1" ht="15.75" customHeight="1">
      <c r="A1221" s="19"/>
      <c r="B1221" s="182" t="s">
        <v>505</v>
      </c>
      <c r="C1221" s="197" t="s">
        <v>508</v>
      </c>
      <c r="D1221" s="268"/>
      <c r="E1221" s="75">
        <f t="shared" si="131"/>
        <v>43935</v>
      </c>
      <c r="F1221" s="75">
        <f t="shared" si="131"/>
        <v>43939</v>
      </c>
      <c r="G1221" s="75">
        <f t="shared" si="131"/>
        <v>43966</v>
      </c>
    </row>
    <row r="1222" spans="1:8" s="8" customFormat="1" ht="15.75" customHeight="1">
      <c r="A1222" s="19"/>
      <c r="B1222" s="74" t="s">
        <v>343</v>
      </c>
      <c r="C1222" s="74" t="s">
        <v>509</v>
      </c>
      <c r="D1222" s="268"/>
      <c r="E1222" s="76">
        <f t="shared" si="131"/>
        <v>43942</v>
      </c>
      <c r="F1222" s="75">
        <f t="shared" si="131"/>
        <v>43946</v>
      </c>
      <c r="G1222" s="75">
        <f t="shared" si="131"/>
        <v>43973</v>
      </c>
    </row>
    <row r="1223" spans="1:8" s="8" customFormat="1" ht="15.75" customHeight="1">
      <c r="A1223" s="19"/>
      <c r="B1223" s="162" t="s">
        <v>86</v>
      </c>
      <c r="C1223" s="198"/>
      <c r="D1223" s="269"/>
      <c r="E1223" s="188">
        <f t="shared" si="131"/>
        <v>43949</v>
      </c>
      <c r="F1223" s="188">
        <f t="shared" si="131"/>
        <v>43953</v>
      </c>
      <c r="G1223" s="188">
        <f t="shared" si="131"/>
        <v>43980</v>
      </c>
    </row>
    <row r="1224" spans="1:8" s="8" customFormat="1" ht="15.75" customHeight="1">
      <c r="A1224" s="237"/>
      <c r="B1224" s="237"/>
      <c r="C1224" s="237"/>
      <c r="D1224" s="237"/>
      <c r="E1224" s="237"/>
      <c r="F1224" s="237"/>
      <c r="G1224" s="237"/>
      <c r="H1224" s="237"/>
    </row>
    <row r="1225" spans="1:8" s="8" customFormat="1" ht="15.75" customHeight="1">
      <c r="A1225" s="237"/>
      <c r="B1225" s="237"/>
      <c r="C1225" s="237"/>
      <c r="D1225" s="237"/>
      <c r="E1225" s="237"/>
      <c r="F1225" s="237"/>
      <c r="G1225" s="237"/>
      <c r="H1225" s="237"/>
    </row>
    <row r="1226" spans="1:8" s="8" customFormat="1" ht="15.75" customHeight="1">
      <c r="A1226" s="19" t="s">
        <v>1052</v>
      </c>
      <c r="B1226" s="182" t="s">
        <v>31</v>
      </c>
      <c r="C1226" s="178" t="s">
        <v>32</v>
      </c>
      <c r="D1226" s="196" t="s">
        <v>1045</v>
      </c>
      <c r="E1226" s="75" t="s">
        <v>1046</v>
      </c>
      <c r="F1226" s="75" t="s">
        <v>34</v>
      </c>
      <c r="G1226" s="76" t="s">
        <v>1052</v>
      </c>
    </row>
    <row r="1227" spans="1:8" s="8" customFormat="1" ht="15.75" customHeight="1">
      <c r="A1227" s="19"/>
      <c r="B1227" s="74"/>
      <c r="C1227" s="178"/>
      <c r="D1227" s="196"/>
      <c r="E1227" s="75" t="s">
        <v>24</v>
      </c>
      <c r="F1227" s="75" t="s">
        <v>35</v>
      </c>
      <c r="G1227" s="75" t="s">
        <v>36</v>
      </c>
    </row>
    <row r="1228" spans="1:8" s="8" customFormat="1" ht="15.75" customHeight="1">
      <c r="A1228" s="19"/>
      <c r="B1228" s="74" t="s">
        <v>176</v>
      </c>
      <c r="C1228" s="197" t="s">
        <v>506</v>
      </c>
      <c r="D1228" s="275" t="s">
        <v>1053</v>
      </c>
      <c r="E1228" s="75">
        <v>43921</v>
      </c>
      <c r="F1228" s="75">
        <f>E1228+4</f>
        <v>43925</v>
      </c>
      <c r="G1228" s="75">
        <f>F1228+29</f>
        <v>43954</v>
      </c>
    </row>
    <row r="1229" spans="1:8" s="8" customFormat="1" ht="15.75" customHeight="1">
      <c r="A1229" s="19"/>
      <c r="B1229" s="74" t="s">
        <v>319</v>
      </c>
      <c r="C1229" s="197" t="s">
        <v>507</v>
      </c>
      <c r="D1229" s="233"/>
      <c r="E1229" s="75">
        <f t="shared" ref="E1229:G1233" si="132">E1228+7</f>
        <v>43928</v>
      </c>
      <c r="F1229" s="75">
        <f t="shared" si="132"/>
        <v>43932</v>
      </c>
      <c r="G1229" s="75">
        <f t="shared" si="132"/>
        <v>43961</v>
      </c>
    </row>
    <row r="1230" spans="1:8" s="8" customFormat="1" ht="15.75" customHeight="1">
      <c r="A1230" s="19"/>
      <c r="B1230" s="182" t="s">
        <v>505</v>
      </c>
      <c r="C1230" s="197" t="s">
        <v>508</v>
      </c>
      <c r="D1230" s="233"/>
      <c r="E1230" s="75">
        <f t="shared" si="132"/>
        <v>43935</v>
      </c>
      <c r="F1230" s="75">
        <f t="shared" si="132"/>
        <v>43939</v>
      </c>
      <c r="G1230" s="75">
        <f t="shared" si="132"/>
        <v>43968</v>
      </c>
    </row>
    <row r="1231" spans="1:8" s="8" customFormat="1" ht="15.75" customHeight="1">
      <c r="A1231" s="19"/>
      <c r="B1231" s="74" t="s">
        <v>343</v>
      </c>
      <c r="C1231" s="74" t="s">
        <v>509</v>
      </c>
      <c r="D1231" s="233"/>
      <c r="E1231" s="75">
        <f t="shared" si="132"/>
        <v>43942</v>
      </c>
      <c r="F1231" s="75">
        <f t="shared" si="132"/>
        <v>43946</v>
      </c>
      <c r="G1231" s="75">
        <f t="shared" si="132"/>
        <v>43975</v>
      </c>
    </row>
    <row r="1232" spans="1:8" s="8" customFormat="1" ht="15.75" customHeight="1">
      <c r="B1232" s="162" t="s">
        <v>86</v>
      </c>
      <c r="C1232" s="198"/>
      <c r="D1232" s="233"/>
      <c r="E1232" s="76">
        <f t="shared" si="132"/>
        <v>43949</v>
      </c>
      <c r="F1232" s="75">
        <f t="shared" si="132"/>
        <v>43953</v>
      </c>
      <c r="G1232" s="75">
        <f t="shared" si="132"/>
        <v>43982</v>
      </c>
    </row>
    <row r="1233" spans="1:8" s="8" customFormat="1" ht="15.75" customHeight="1">
      <c r="A1233" s="19"/>
      <c r="B1233" s="105"/>
      <c r="C1233" s="74"/>
      <c r="D1233" s="234"/>
      <c r="E1233" s="188">
        <f t="shared" si="132"/>
        <v>43956</v>
      </c>
      <c r="F1233" s="188">
        <f t="shared" si="132"/>
        <v>43960</v>
      </c>
      <c r="G1233" s="188">
        <f t="shared" si="132"/>
        <v>43989</v>
      </c>
    </row>
    <row r="1234" spans="1:8" s="8" customFormat="1" ht="15.75" customHeight="1">
      <c r="A1234" s="237"/>
      <c r="B1234" s="237"/>
      <c r="C1234" s="237"/>
      <c r="D1234" s="237"/>
      <c r="E1234" s="237"/>
      <c r="F1234" s="237"/>
      <c r="G1234" s="237"/>
      <c r="H1234" s="237"/>
    </row>
    <row r="1235" spans="1:8" s="8" customFormat="1" ht="15.75" customHeight="1">
      <c r="A1235" s="237"/>
      <c r="B1235" s="237"/>
      <c r="C1235" s="237"/>
      <c r="D1235" s="237"/>
      <c r="E1235" s="237"/>
      <c r="F1235" s="237"/>
      <c r="G1235" s="237"/>
      <c r="H1235" s="237"/>
    </row>
    <row r="1236" spans="1:8" s="8" customFormat="1" ht="15.75" customHeight="1">
      <c r="A1236" s="19" t="s">
        <v>166</v>
      </c>
      <c r="B1236" s="199" t="s">
        <v>31</v>
      </c>
      <c r="C1236" s="200" t="s">
        <v>32</v>
      </c>
      <c r="D1236" s="196" t="s">
        <v>33</v>
      </c>
      <c r="E1236" s="141" t="s">
        <v>1046</v>
      </c>
      <c r="F1236" s="141" t="s">
        <v>34</v>
      </c>
      <c r="G1236" s="141" t="s">
        <v>1054</v>
      </c>
    </row>
    <row r="1237" spans="1:8" s="8" customFormat="1" ht="15.75" customHeight="1">
      <c r="A1237" s="19"/>
      <c r="B1237" s="199"/>
      <c r="C1237" s="200"/>
      <c r="D1237" s="196"/>
      <c r="E1237" s="141" t="s">
        <v>24</v>
      </c>
      <c r="F1237" s="75" t="s">
        <v>35</v>
      </c>
      <c r="G1237" s="75" t="s">
        <v>36</v>
      </c>
    </row>
    <row r="1238" spans="1:8" s="8" customFormat="1" ht="15.75" customHeight="1">
      <c r="A1238" s="19"/>
      <c r="B1238" s="199" t="s">
        <v>496</v>
      </c>
      <c r="C1238" s="200" t="s">
        <v>500</v>
      </c>
      <c r="D1238" s="257" t="s">
        <v>283</v>
      </c>
      <c r="E1238" s="141">
        <v>43918</v>
      </c>
      <c r="F1238" s="75">
        <f>E1238+4</f>
        <v>43922</v>
      </c>
      <c r="G1238" s="75">
        <f>F1238+37</f>
        <v>43959</v>
      </c>
    </row>
    <row r="1239" spans="1:8" s="8" customFormat="1" ht="15.75" customHeight="1">
      <c r="B1239" s="199" t="s">
        <v>497</v>
      </c>
      <c r="C1239" s="200" t="s">
        <v>501</v>
      </c>
      <c r="D1239" s="268"/>
      <c r="E1239" s="141">
        <f t="shared" ref="E1239:G1243" si="133">E1238+7</f>
        <v>43925</v>
      </c>
      <c r="F1239" s="75">
        <f t="shared" si="133"/>
        <v>43929</v>
      </c>
      <c r="G1239" s="75">
        <f t="shared" si="133"/>
        <v>43966</v>
      </c>
    </row>
    <row r="1240" spans="1:8" s="8" customFormat="1" ht="15.75" customHeight="1">
      <c r="A1240" s="19"/>
      <c r="B1240" s="199" t="s">
        <v>498</v>
      </c>
      <c r="C1240" s="200" t="s">
        <v>502</v>
      </c>
      <c r="D1240" s="268"/>
      <c r="E1240" s="141">
        <f t="shared" si="133"/>
        <v>43932</v>
      </c>
      <c r="F1240" s="75">
        <f t="shared" si="133"/>
        <v>43936</v>
      </c>
      <c r="G1240" s="75">
        <f t="shared" si="133"/>
        <v>43973</v>
      </c>
    </row>
    <row r="1241" spans="1:8" s="8" customFormat="1" ht="15.75" customHeight="1">
      <c r="A1241" s="19"/>
      <c r="B1241" s="199" t="s">
        <v>495</v>
      </c>
      <c r="C1241" s="200" t="s">
        <v>503</v>
      </c>
      <c r="D1241" s="268"/>
      <c r="E1241" s="141">
        <f t="shared" si="133"/>
        <v>43939</v>
      </c>
      <c r="F1241" s="75">
        <f t="shared" si="133"/>
        <v>43943</v>
      </c>
      <c r="G1241" s="75">
        <f t="shared" si="133"/>
        <v>43980</v>
      </c>
    </row>
    <row r="1242" spans="1:8" s="8" customFormat="1" ht="15.75" customHeight="1">
      <c r="A1242" s="19"/>
      <c r="B1242" s="74" t="s">
        <v>499</v>
      </c>
      <c r="C1242" s="74" t="s">
        <v>504</v>
      </c>
      <c r="D1242" s="268"/>
      <c r="E1242" s="76">
        <f t="shared" si="133"/>
        <v>43946</v>
      </c>
      <c r="F1242" s="201">
        <f t="shared" si="133"/>
        <v>43950</v>
      </c>
      <c r="G1242" s="201">
        <f t="shared" si="133"/>
        <v>43987</v>
      </c>
    </row>
    <row r="1243" spans="1:8" s="8" customFormat="1" ht="15.75" customHeight="1">
      <c r="A1243" s="39"/>
      <c r="B1243" s="270"/>
      <c r="C1243" s="270"/>
      <c r="D1243" s="268"/>
      <c r="E1243" s="202">
        <f t="shared" si="133"/>
        <v>43953</v>
      </c>
      <c r="F1243" s="202">
        <f t="shared" si="133"/>
        <v>43957</v>
      </c>
      <c r="G1243" s="202">
        <f t="shared" si="133"/>
        <v>43994</v>
      </c>
    </row>
    <row r="1244" spans="1:8" s="8" customFormat="1" ht="15.75" customHeight="1">
      <c r="A1244" s="19"/>
      <c r="B1244" s="270"/>
      <c r="C1244" s="270"/>
      <c r="D1244" s="269"/>
      <c r="E1244" s="137"/>
      <c r="F1244" s="137"/>
      <c r="G1244" s="137"/>
    </row>
    <row r="1245" spans="1:8" s="8" customFormat="1" ht="15.75" customHeight="1">
      <c r="A1245" s="19"/>
      <c r="B1245" s="68"/>
      <c r="C1245" s="68"/>
      <c r="D1245" s="60"/>
      <c r="E1245" s="68"/>
      <c r="F1245" s="68"/>
      <c r="G1245" s="68"/>
    </row>
    <row r="1246" spans="1:8" s="237" customFormat="1" ht="15.75" customHeight="1"/>
    <row r="1247" spans="1:8" s="8" customFormat="1" ht="15.75" customHeight="1">
      <c r="A1247" s="19" t="s">
        <v>167</v>
      </c>
      <c r="B1247" s="74" t="s">
        <v>679</v>
      </c>
      <c r="C1247" s="189" t="s">
        <v>32</v>
      </c>
      <c r="D1247" s="182" t="s">
        <v>660</v>
      </c>
      <c r="E1247" s="75" t="s">
        <v>1039</v>
      </c>
      <c r="F1247" s="75" t="s">
        <v>34</v>
      </c>
      <c r="G1247" s="76" t="s">
        <v>1055</v>
      </c>
    </row>
    <row r="1248" spans="1:8" s="8" customFormat="1" ht="15.75" customHeight="1">
      <c r="A1248" s="19"/>
      <c r="B1248" s="203"/>
      <c r="C1248" s="177"/>
      <c r="D1248" s="271" t="s">
        <v>1056</v>
      </c>
      <c r="E1248" s="75" t="s">
        <v>24</v>
      </c>
      <c r="F1248" s="75" t="s">
        <v>35</v>
      </c>
      <c r="G1248" s="75" t="s">
        <v>36</v>
      </c>
    </row>
    <row r="1249" spans="1:8" s="8" customFormat="1" ht="15.75" customHeight="1">
      <c r="B1249" s="183" t="s">
        <v>1025</v>
      </c>
      <c r="C1249" s="184" t="s">
        <v>1026</v>
      </c>
      <c r="D1249" s="272"/>
      <c r="E1249" s="75">
        <v>43924</v>
      </c>
      <c r="F1249" s="75">
        <f>E1249+4</f>
        <v>43928</v>
      </c>
      <c r="G1249" s="75">
        <f>F1249+16</f>
        <v>43944</v>
      </c>
    </row>
    <row r="1250" spans="1:8" s="8" customFormat="1" ht="15.75" customHeight="1">
      <c r="A1250" s="19"/>
      <c r="B1250" s="183" t="s">
        <v>1028</v>
      </c>
      <c r="C1250" s="184" t="s">
        <v>1029</v>
      </c>
      <c r="D1250" s="272"/>
      <c r="E1250" s="75">
        <f t="shared" ref="E1250:G1254" si="134">E1249+7</f>
        <v>43931</v>
      </c>
      <c r="F1250" s="75">
        <f t="shared" si="134"/>
        <v>43935</v>
      </c>
      <c r="G1250" s="75">
        <f t="shared" si="134"/>
        <v>43951</v>
      </c>
    </row>
    <row r="1251" spans="1:8" s="8" customFormat="1" ht="15.75" customHeight="1">
      <c r="A1251" s="19"/>
      <c r="B1251" s="183" t="s">
        <v>1030</v>
      </c>
      <c r="C1251" s="184" t="s">
        <v>1031</v>
      </c>
      <c r="D1251" s="272"/>
      <c r="E1251" s="75">
        <f t="shared" si="134"/>
        <v>43938</v>
      </c>
      <c r="F1251" s="75">
        <f t="shared" si="134"/>
        <v>43942</v>
      </c>
      <c r="G1251" s="75">
        <f t="shared" si="134"/>
        <v>43958</v>
      </c>
    </row>
    <row r="1252" spans="1:8" s="8" customFormat="1" ht="15.75" customHeight="1">
      <c r="A1252" s="19"/>
      <c r="B1252" s="183" t="s">
        <v>1057</v>
      </c>
      <c r="C1252" s="184" t="s">
        <v>1058</v>
      </c>
      <c r="D1252" s="272"/>
      <c r="E1252" s="76">
        <f t="shared" si="134"/>
        <v>43945</v>
      </c>
      <c r="F1252" s="75">
        <f t="shared" si="134"/>
        <v>43949</v>
      </c>
      <c r="G1252" s="75">
        <f t="shared" si="134"/>
        <v>43965</v>
      </c>
    </row>
    <row r="1253" spans="1:8" s="8" customFormat="1" ht="15.75" customHeight="1">
      <c r="A1253" s="19"/>
      <c r="B1253" s="183" t="s">
        <v>1059</v>
      </c>
      <c r="C1253" s="184" t="s">
        <v>1060</v>
      </c>
      <c r="D1253" s="272"/>
      <c r="E1253" s="76">
        <f t="shared" si="134"/>
        <v>43952</v>
      </c>
      <c r="F1253" s="188">
        <f t="shared" si="134"/>
        <v>43956</v>
      </c>
      <c r="G1253" s="188">
        <f t="shared" si="134"/>
        <v>43972</v>
      </c>
    </row>
    <row r="1254" spans="1:8" s="8" customFormat="1" ht="15.75" customHeight="1">
      <c r="A1254" s="19"/>
      <c r="B1254" s="203"/>
      <c r="C1254" s="204"/>
      <c r="D1254" s="165"/>
      <c r="E1254" s="76">
        <f t="shared" si="134"/>
        <v>43959</v>
      </c>
      <c r="F1254" s="188">
        <f t="shared" si="134"/>
        <v>43963</v>
      </c>
      <c r="G1254" s="188">
        <f t="shared" si="134"/>
        <v>43979</v>
      </c>
    </row>
    <row r="1255" spans="1:8" s="8" customFormat="1" ht="15.75" customHeight="1">
      <c r="A1255" s="237"/>
      <c r="B1255" s="237"/>
      <c r="C1255" s="237"/>
      <c r="D1255" s="237"/>
      <c r="E1255" s="237"/>
      <c r="F1255" s="237"/>
      <c r="G1255" s="237"/>
      <c r="H1255" s="237"/>
    </row>
    <row r="1256" spans="1:8" s="8" customFormat="1" ht="15.75" customHeight="1">
      <c r="A1256" s="237"/>
      <c r="B1256" s="237"/>
      <c r="C1256" s="237"/>
      <c r="D1256" s="237"/>
      <c r="E1256" s="237"/>
      <c r="F1256" s="237"/>
      <c r="G1256" s="237"/>
      <c r="H1256" s="237"/>
    </row>
    <row r="1257" spans="1:8" s="237" customFormat="1" ht="15.75" customHeight="1"/>
    <row r="1258" spans="1:8" s="73" customFormat="1" ht="15.75" customHeight="1">
      <c r="A1258" s="19"/>
    </row>
    <row r="1259" spans="1:8" s="8" customFormat="1" ht="15.75" customHeight="1">
      <c r="A1259" s="100" t="s">
        <v>168</v>
      </c>
      <c r="B1259" s="74" t="s">
        <v>31</v>
      </c>
      <c r="C1259" s="189" t="s">
        <v>32</v>
      </c>
      <c r="D1259" s="182" t="s">
        <v>660</v>
      </c>
      <c r="E1259" s="75" t="s">
        <v>1039</v>
      </c>
      <c r="F1259" s="75" t="s">
        <v>34</v>
      </c>
      <c r="G1259" s="76" t="s">
        <v>1061</v>
      </c>
    </row>
    <row r="1260" spans="1:8" s="8" customFormat="1" ht="15.75" customHeight="1">
      <c r="B1260" s="74"/>
      <c r="C1260" s="176"/>
      <c r="D1260" s="182"/>
      <c r="E1260" s="75" t="s">
        <v>24</v>
      </c>
      <c r="F1260" s="75" t="s">
        <v>35</v>
      </c>
      <c r="G1260" s="75" t="s">
        <v>36</v>
      </c>
    </row>
    <row r="1261" spans="1:8" s="8" customFormat="1" ht="15.75" customHeight="1">
      <c r="A1261" s="48"/>
      <c r="B1261" s="183" t="s">
        <v>1025</v>
      </c>
      <c r="C1261" s="184" t="s">
        <v>1026</v>
      </c>
      <c r="D1261" s="236" t="s">
        <v>1056</v>
      </c>
      <c r="E1261" s="75">
        <v>43924</v>
      </c>
      <c r="F1261" s="75">
        <f>E1261+4</f>
        <v>43928</v>
      </c>
      <c r="G1261" s="75">
        <f>F1261+18</f>
        <v>43946</v>
      </c>
    </row>
    <row r="1262" spans="1:8" s="8" customFormat="1" ht="15.75" customHeight="1">
      <c r="A1262" s="69"/>
      <c r="B1262" s="183" t="s">
        <v>1028</v>
      </c>
      <c r="C1262" s="184" t="s">
        <v>1029</v>
      </c>
      <c r="D1262" s="268"/>
      <c r="E1262" s="75">
        <f t="shared" ref="E1262:G1266" si="135">E1261+7</f>
        <v>43931</v>
      </c>
      <c r="F1262" s="75">
        <f t="shared" si="135"/>
        <v>43935</v>
      </c>
      <c r="G1262" s="75">
        <f t="shared" si="135"/>
        <v>43953</v>
      </c>
    </row>
    <row r="1263" spans="1:8" s="8" customFormat="1" ht="15.75" customHeight="1">
      <c r="A1263" s="19"/>
      <c r="B1263" s="183" t="s">
        <v>1030</v>
      </c>
      <c r="C1263" s="184" t="s">
        <v>1031</v>
      </c>
      <c r="D1263" s="268"/>
      <c r="E1263" s="75">
        <f t="shared" si="135"/>
        <v>43938</v>
      </c>
      <c r="F1263" s="75">
        <f t="shared" si="135"/>
        <v>43942</v>
      </c>
      <c r="G1263" s="75">
        <f t="shared" si="135"/>
        <v>43960</v>
      </c>
    </row>
    <row r="1264" spans="1:8" s="8" customFormat="1" ht="15.75" customHeight="1">
      <c r="A1264" s="19"/>
      <c r="B1264" s="183" t="s">
        <v>1057</v>
      </c>
      <c r="C1264" s="184" t="s">
        <v>1058</v>
      </c>
      <c r="D1264" s="268"/>
      <c r="E1264" s="75">
        <f t="shared" si="135"/>
        <v>43945</v>
      </c>
      <c r="F1264" s="75">
        <f t="shared" si="135"/>
        <v>43949</v>
      </c>
      <c r="G1264" s="75">
        <f t="shared" si="135"/>
        <v>43967</v>
      </c>
    </row>
    <row r="1265" spans="1:8" s="8" customFormat="1" ht="15.75" customHeight="1">
      <c r="B1265" s="183" t="s">
        <v>1059</v>
      </c>
      <c r="C1265" s="184" t="s">
        <v>1060</v>
      </c>
      <c r="D1265" s="268"/>
      <c r="E1265" s="205">
        <f t="shared" si="135"/>
        <v>43952</v>
      </c>
      <c r="F1265" s="205">
        <f t="shared" si="135"/>
        <v>43956</v>
      </c>
      <c r="G1265" s="205">
        <f t="shared" si="135"/>
        <v>43974</v>
      </c>
    </row>
    <row r="1266" spans="1:8" s="8" customFormat="1" ht="15.75" customHeight="1">
      <c r="A1266" s="19"/>
      <c r="B1266" s="203"/>
      <c r="C1266" s="204"/>
      <c r="D1266" s="218"/>
      <c r="E1266" s="205">
        <f t="shared" si="135"/>
        <v>43959</v>
      </c>
      <c r="F1266" s="205">
        <f t="shared" si="135"/>
        <v>43963</v>
      </c>
      <c r="G1266" s="205">
        <f t="shared" si="135"/>
        <v>43981</v>
      </c>
    </row>
    <row r="1267" spans="1:8" s="8" customFormat="1" ht="15.75" customHeight="1">
      <c r="A1267" s="237" t="s">
        <v>1062</v>
      </c>
      <c r="B1267" s="237"/>
      <c r="C1267" s="237"/>
      <c r="D1267" s="237"/>
      <c r="E1267" s="237"/>
      <c r="F1267" s="237"/>
      <c r="G1267" s="237"/>
      <c r="H1267" s="237"/>
    </row>
    <row r="1268" spans="1:8" s="8" customFormat="1" ht="15.75" customHeight="1">
      <c r="A1268" s="237"/>
      <c r="B1268" s="237"/>
      <c r="C1268" s="237"/>
      <c r="D1268" s="237"/>
      <c r="E1268" s="237"/>
      <c r="F1268" s="237"/>
      <c r="G1268" s="237"/>
      <c r="H1268" s="237"/>
    </row>
    <row r="1269" spans="1:8" s="8" customFormat="1" ht="15.75" customHeight="1">
      <c r="A1269" s="19" t="s">
        <v>1063</v>
      </c>
      <c r="B1269" s="185" t="s">
        <v>31</v>
      </c>
      <c r="C1269" s="186" t="s">
        <v>32</v>
      </c>
      <c r="D1269" s="182" t="s">
        <v>660</v>
      </c>
      <c r="E1269" s="75" t="s">
        <v>1039</v>
      </c>
      <c r="F1269" s="75" t="s">
        <v>34</v>
      </c>
      <c r="G1269" s="75" t="s">
        <v>169</v>
      </c>
    </row>
    <row r="1270" spans="1:8" s="8" customFormat="1" ht="15.75" customHeight="1">
      <c r="A1270" s="19"/>
      <c r="B1270" s="185"/>
      <c r="C1270" s="186"/>
      <c r="D1270" s="187"/>
      <c r="E1270" s="75" t="s">
        <v>24</v>
      </c>
      <c r="F1270" s="75" t="s">
        <v>35</v>
      </c>
      <c r="G1270" s="75" t="s">
        <v>36</v>
      </c>
    </row>
    <row r="1271" spans="1:8" s="8" customFormat="1" ht="15.75" customHeight="1">
      <c r="A1271" s="19"/>
      <c r="B1271" s="206" t="s">
        <v>1064</v>
      </c>
      <c r="C1271" s="186" t="s">
        <v>1065</v>
      </c>
      <c r="D1271" s="236" t="s">
        <v>1066</v>
      </c>
      <c r="E1271" s="75">
        <v>43921</v>
      </c>
      <c r="F1271" s="75">
        <f>E1271+5</f>
        <v>43926</v>
      </c>
      <c r="G1271" s="75">
        <f>F1271+17</f>
        <v>43943</v>
      </c>
    </row>
    <row r="1272" spans="1:8" s="8" customFormat="1" ht="15.75" customHeight="1">
      <c r="A1272" s="39"/>
      <c r="B1272" s="187" t="s">
        <v>1067</v>
      </c>
      <c r="C1272" s="81" t="s">
        <v>1068</v>
      </c>
      <c r="D1272" s="227"/>
      <c r="E1272" s="75">
        <f t="shared" ref="E1272:G1275" si="136">E1271+7</f>
        <v>43928</v>
      </c>
      <c r="F1272" s="75">
        <f t="shared" si="136"/>
        <v>43933</v>
      </c>
      <c r="G1272" s="75">
        <f t="shared" si="136"/>
        <v>43950</v>
      </c>
    </row>
    <row r="1273" spans="1:8" s="8" customFormat="1" ht="15.75" customHeight="1">
      <c r="A1273" s="25"/>
      <c r="B1273" s="207" t="s">
        <v>1069</v>
      </c>
      <c r="C1273" s="81" t="s">
        <v>1068</v>
      </c>
      <c r="D1273" s="227"/>
      <c r="E1273" s="75">
        <f t="shared" si="136"/>
        <v>43935</v>
      </c>
      <c r="F1273" s="75">
        <f t="shared" si="136"/>
        <v>43940</v>
      </c>
      <c r="G1273" s="75">
        <f t="shared" si="136"/>
        <v>43957</v>
      </c>
    </row>
    <row r="1274" spans="1:8" s="8" customFormat="1" ht="15.75" customHeight="1">
      <c r="A1274" s="19"/>
      <c r="B1274" s="187" t="s">
        <v>1070</v>
      </c>
      <c r="C1274" s="81" t="s">
        <v>1068</v>
      </c>
      <c r="D1274" s="227"/>
      <c r="E1274" s="75">
        <f t="shared" si="136"/>
        <v>43942</v>
      </c>
      <c r="F1274" s="75">
        <f t="shared" si="136"/>
        <v>43947</v>
      </c>
      <c r="G1274" s="75">
        <f t="shared" si="136"/>
        <v>43964</v>
      </c>
    </row>
    <row r="1275" spans="1:8" s="8" customFormat="1" ht="15.75" customHeight="1">
      <c r="B1275" s="187" t="s">
        <v>1071</v>
      </c>
      <c r="C1275" s="81" t="s">
        <v>1068</v>
      </c>
      <c r="D1275" s="228"/>
      <c r="E1275" s="75">
        <f t="shared" si="136"/>
        <v>43949</v>
      </c>
      <c r="F1275" s="75">
        <f t="shared" si="136"/>
        <v>43954</v>
      </c>
      <c r="G1275" s="75">
        <f t="shared" si="136"/>
        <v>43971</v>
      </c>
    </row>
    <row r="1276" spans="1:8" s="8" customFormat="1" ht="15.75" customHeight="1">
      <c r="A1276" s="19"/>
      <c r="B1276" s="15"/>
      <c r="C1276" s="15"/>
      <c r="D1276" s="42"/>
      <c r="E1276" s="14"/>
      <c r="F1276" s="14"/>
      <c r="G1276" s="14"/>
    </row>
    <row r="1277" spans="1:8" s="8" customFormat="1" ht="15.75" customHeight="1">
      <c r="A1277" s="19"/>
      <c r="B1277" s="15"/>
      <c r="C1277" s="15"/>
      <c r="D1277" s="42"/>
      <c r="E1277" s="14"/>
      <c r="F1277" s="14"/>
      <c r="G1277" s="14"/>
    </row>
    <row r="1278" spans="1:8" s="8" customFormat="1" ht="15.75" customHeight="1">
      <c r="A1278" s="19"/>
      <c r="B1278" s="185" t="s">
        <v>31</v>
      </c>
      <c r="C1278" s="186" t="s">
        <v>32</v>
      </c>
      <c r="D1278" s="182" t="s">
        <v>1036</v>
      </c>
      <c r="E1278" s="75" t="s">
        <v>1037</v>
      </c>
      <c r="F1278" s="75" t="s">
        <v>34</v>
      </c>
      <c r="G1278" s="75" t="s">
        <v>169</v>
      </c>
    </row>
    <row r="1279" spans="1:8" s="8" customFormat="1" ht="15.75" customHeight="1">
      <c r="A1279" s="19"/>
      <c r="B1279" s="185"/>
      <c r="C1279" s="186"/>
      <c r="D1279" s="187"/>
      <c r="E1279" s="75" t="s">
        <v>24</v>
      </c>
      <c r="F1279" s="75" t="s">
        <v>35</v>
      </c>
      <c r="G1279" s="75" t="s">
        <v>36</v>
      </c>
    </row>
    <row r="1280" spans="1:8" s="8" customFormat="1" ht="15.75" customHeight="1">
      <c r="A1280" s="19"/>
      <c r="B1280" s="185" t="s">
        <v>312</v>
      </c>
      <c r="C1280" s="208" t="s">
        <v>1072</v>
      </c>
      <c r="D1280" s="236" t="s">
        <v>1073</v>
      </c>
      <c r="E1280" s="75">
        <v>43921</v>
      </c>
      <c r="F1280" s="75">
        <f>E1280+5</f>
        <v>43926</v>
      </c>
      <c r="G1280" s="75">
        <f>F1280+17</f>
        <v>43943</v>
      </c>
    </row>
    <row r="1281" spans="1:7" s="8" customFormat="1" ht="15.75" customHeight="1">
      <c r="A1281" s="19"/>
      <c r="B1281" s="185" t="s">
        <v>244</v>
      </c>
      <c r="C1281" s="208" t="s">
        <v>1074</v>
      </c>
      <c r="D1281" s="227"/>
      <c r="E1281" s="75">
        <f t="shared" ref="E1281:F1284" si="137">E1280+7</f>
        <v>43928</v>
      </c>
      <c r="F1281" s="75">
        <f t="shared" si="137"/>
        <v>43933</v>
      </c>
      <c r="G1281" s="75">
        <f>F1281+17</f>
        <v>43950</v>
      </c>
    </row>
    <row r="1282" spans="1:7" s="8" customFormat="1" ht="15.75" customHeight="1">
      <c r="A1282" s="19"/>
      <c r="B1282" s="81" t="s">
        <v>425</v>
      </c>
      <c r="C1282" s="74" t="s">
        <v>1075</v>
      </c>
      <c r="D1282" s="227"/>
      <c r="E1282" s="75">
        <f t="shared" si="137"/>
        <v>43935</v>
      </c>
      <c r="F1282" s="75">
        <f t="shared" si="137"/>
        <v>43940</v>
      </c>
      <c r="G1282" s="75">
        <f>F1282+17</f>
        <v>43957</v>
      </c>
    </row>
    <row r="1283" spans="1:7" s="8" customFormat="1" ht="15.75" customHeight="1">
      <c r="A1283" s="19"/>
      <c r="B1283" s="209" t="s">
        <v>426</v>
      </c>
      <c r="C1283" s="210" t="s">
        <v>1076</v>
      </c>
      <c r="D1283" s="227"/>
      <c r="E1283" s="75">
        <f t="shared" ca="1" si="137"/>
        <v>43669</v>
      </c>
      <c r="F1283" s="75">
        <f t="shared" si="137"/>
        <v>43947</v>
      </c>
      <c r="G1283" s="75">
        <f>F1283+17</f>
        <v>43964</v>
      </c>
    </row>
    <row r="1284" spans="1:7" s="8" customFormat="1" ht="15.75" customHeight="1">
      <c r="A1284" s="19"/>
      <c r="B1284" s="81"/>
      <c r="C1284" s="74"/>
      <c r="D1284" s="228"/>
      <c r="E1284" s="75">
        <f t="shared" ca="1" si="137"/>
        <v>43676</v>
      </c>
      <c r="F1284" s="75">
        <f t="shared" si="137"/>
        <v>43954</v>
      </c>
      <c r="G1284" s="75">
        <f>F1284+17</f>
        <v>43971</v>
      </c>
    </row>
    <row r="1285" spans="1:7" s="242" customFormat="1" ht="15.75" customHeight="1"/>
    <row r="1286" spans="1:7" s="242" customFormat="1" ht="15.75" customHeight="1"/>
    <row r="1287" spans="1:7" s="8" customFormat="1" ht="15.75" customHeight="1">
      <c r="A1287" s="19" t="s">
        <v>170</v>
      </c>
      <c r="B1287" s="185" t="s">
        <v>31</v>
      </c>
      <c r="C1287" s="186" t="s">
        <v>32</v>
      </c>
      <c r="D1287" s="187" t="s">
        <v>660</v>
      </c>
      <c r="E1287" s="75" t="s">
        <v>1039</v>
      </c>
      <c r="F1287" s="75" t="s">
        <v>34</v>
      </c>
      <c r="G1287" s="75" t="s">
        <v>281</v>
      </c>
    </row>
    <row r="1288" spans="1:7" s="8" customFormat="1" ht="15.75" customHeight="1">
      <c r="A1288" s="19"/>
      <c r="B1288" s="185"/>
      <c r="C1288" s="186"/>
      <c r="D1288" s="187"/>
      <c r="E1288" s="75" t="s">
        <v>24</v>
      </c>
      <c r="F1288" s="75" t="s">
        <v>35</v>
      </c>
      <c r="G1288" s="75" t="s">
        <v>36</v>
      </c>
    </row>
    <row r="1289" spans="1:7" s="8" customFormat="1" ht="15.75" customHeight="1">
      <c r="A1289" s="19"/>
      <c r="B1289" s="185"/>
      <c r="C1289" s="186"/>
      <c r="D1289" s="236" t="s">
        <v>1077</v>
      </c>
      <c r="E1289" s="75">
        <v>43922</v>
      </c>
      <c r="F1289" s="75">
        <f>E1289+5</f>
        <v>43927</v>
      </c>
      <c r="G1289" s="75">
        <f>F1289+17</f>
        <v>43944</v>
      </c>
    </row>
    <row r="1290" spans="1:7" s="8" customFormat="1" ht="15.75" customHeight="1">
      <c r="A1290" s="19"/>
      <c r="B1290" s="185"/>
      <c r="C1290" s="186"/>
      <c r="D1290" s="268"/>
      <c r="E1290" s="75">
        <f t="shared" ref="E1290:F1293" si="138">E1289+7</f>
        <v>43929</v>
      </c>
      <c r="F1290" s="75">
        <f t="shared" si="138"/>
        <v>43934</v>
      </c>
      <c r="G1290" s="75">
        <f>F1290+17</f>
        <v>43951</v>
      </c>
    </row>
    <row r="1291" spans="1:7" s="8" customFormat="1" ht="15.75" customHeight="1">
      <c r="A1291" s="19"/>
      <c r="B1291" s="185" t="s">
        <v>424</v>
      </c>
      <c r="C1291" s="186" t="s">
        <v>1078</v>
      </c>
      <c r="D1291" s="268"/>
      <c r="E1291" s="75">
        <f t="shared" si="138"/>
        <v>43936</v>
      </c>
      <c r="F1291" s="75">
        <f t="shared" si="138"/>
        <v>43941</v>
      </c>
      <c r="G1291" s="75">
        <f>F1291+17</f>
        <v>43958</v>
      </c>
    </row>
    <row r="1292" spans="1:7" s="8" customFormat="1" ht="15.75" customHeight="1">
      <c r="A1292" s="19"/>
      <c r="B1292" s="105"/>
      <c r="C1292" s="105"/>
      <c r="D1292" s="268"/>
      <c r="E1292" s="75">
        <f t="shared" si="138"/>
        <v>43943</v>
      </c>
      <c r="F1292" s="75">
        <f t="shared" si="138"/>
        <v>43948</v>
      </c>
      <c r="G1292" s="75">
        <f>F1292+17</f>
        <v>43965</v>
      </c>
    </row>
    <row r="1293" spans="1:7" s="8" customFormat="1" ht="15.75" customHeight="1">
      <c r="B1293" s="74"/>
      <c r="C1293" s="74"/>
      <c r="D1293" s="268"/>
      <c r="E1293" s="76">
        <f t="shared" si="138"/>
        <v>43950</v>
      </c>
      <c r="F1293" s="76">
        <f t="shared" si="138"/>
        <v>43955</v>
      </c>
      <c r="G1293" s="76">
        <f>F1293+17</f>
        <v>43972</v>
      </c>
    </row>
    <row r="1294" spans="1:7" s="8" customFormat="1" ht="15.75" customHeight="1">
      <c r="A1294" s="19"/>
      <c r="B1294" s="74"/>
      <c r="C1294" s="74"/>
      <c r="D1294" s="269"/>
      <c r="E1294" s="74"/>
      <c r="F1294" s="74"/>
      <c r="G1294" s="74"/>
    </row>
    <row r="1295" spans="1:7" s="8" customFormat="1" ht="15.75" customHeight="1">
      <c r="A1295" s="242"/>
      <c r="B1295" s="242"/>
      <c r="C1295" s="242"/>
      <c r="D1295" s="242"/>
      <c r="E1295" s="242"/>
      <c r="F1295" s="242"/>
      <c r="G1295" s="273"/>
    </row>
    <row r="1296" spans="1:7" s="8" customFormat="1" ht="15.75" customHeight="1">
      <c r="A1296" s="19"/>
      <c r="B1296" s="185" t="s">
        <v>31</v>
      </c>
      <c r="C1296" s="186" t="s">
        <v>32</v>
      </c>
      <c r="D1296" s="187" t="s">
        <v>660</v>
      </c>
      <c r="E1296" s="75" t="s">
        <v>1039</v>
      </c>
      <c r="F1296" s="75" t="s">
        <v>34</v>
      </c>
      <c r="G1296" s="75" t="s">
        <v>1079</v>
      </c>
    </row>
    <row r="1297" spans="1:8" s="8" customFormat="1" ht="15.75" customHeight="1">
      <c r="A1297" s="19"/>
      <c r="B1297" s="185"/>
      <c r="C1297" s="186"/>
      <c r="D1297" s="187"/>
      <c r="E1297" s="75" t="s">
        <v>24</v>
      </c>
      <c r="F1297" s="75" t="s">
        <v>35</v>
      </c>
      <c r="G1297" s="75" t="s">
        <v>36</v>
      </c>
    </row>
    <row r="1298" spans="1:8" s="8" customFormat="1" ht="15.75" customHeight="1">
      <c r="A1298" s="19"/>
      <c r="B1298" s="185" t="s">
        <v>340</v>
      </c>
      <c r="C1298" s="186" t="s">
        <v>489</v>
      </c>
      <c r="D1298" s="219" t="s">
        <v>1080</v>
      </c>
      <c r="E1298" s="75">
        <v>43922</v>
      </c>
      <c r="F1298" s="75">
        <f>E1298+5</f>
        <v>43927</v>
      </c>
      <c r="G1298" s="75">
        <f>F1298+17</f>
        <v>43944</v>
      </c>
    </row>
    <row r="1299" spans="1:8" s="8" customFormat="1" ht="15.75" customHeight="1">
      <c r="A1299" s="19"/>
      <c r="B1299" s="185" t="s">
        <v>235</v>
      </c>
      <c r="C1299" s="186" t="s">
        <v>490</v>
      </c>
      <c r="D1299" s="227"/>
      <c r="E1299" s="75">
        <f t="shared" ref="E1299:G1302" si="139">E1298+7</f>
        <v>43929</v>
      </c>
      <c r="F1299" s="75">
        <f t="shared" si="139"/>
        <v>43934</v>
      </c>
      <c r="G1299" s="75">
        <f t="shared" si="139"/>
        <v>43951</v>
      </c>
    </row>
    <row r="1300" spans="1:8" s="8" customFormat="1" ht="15.75" customHeight="1">
      <c r="A1300" s="19"/>
      <c r="B1300" s="185" t="s">
        <v>486</v>
      </c>
      <c r="C1300" s="186" t="s">
        <v>341</v>
      </c>
      <c r="D1300" s="227"/>
      <c r="E1300" s="75">
        <f t="shared" si="139"/>
        <v>43936</v>
      </c>
      <c r="F1300" s="75">
        <f t="shared" si="139"/>
        <v>43941</v>
      </c>
      <c r="G1300" s="75">
        <f t="shared" si="139"/>
        <v>43958</v>
      </c>
    </row>
    <row r="1301" spans="1:8" s="8" customFormat="1" ht="15.75" customHeight="1">
      <c r="A1301" s="19"/>
      <c r="B1301" s="185" t="s">
        <v>487</v>
      </c>
      <c r="C1301" s="186" t="s">
        <v>491</v>
      </c>
      <c r="D1301" s="227"/>
      <c r="E1301" s="75">
        <f t="shared" si="139"/>
        <v>43943</v>
      </c>
      <c r="F1301" s="75">
        <f t="shared" si="139"/>
        <v>43948</v>
      </c>
      <c r="G1301" s="75">
        <f t="shared" si="139"/>
        <v>43965</v>
      </c>
    </row>
    <row r="1302" spans="1:8" s="8" customFormat="1" ht="15.75" customHeight="1">
      <c r="A1302" s="19"/>
      <c r="B1302" s="162" t="s">
        <v>488</v>
      </c>
      <c r="C1302" s="211" t="s">
        <v>492</v>
      </c>
      <c r="D1302" s="228"/>
      <c r="E1302" s="188">
        <f t="shared" si="139"/>
        <v>43950</v>
      </c>
      <c r="F1302" s="188">
        <f t="shared" si="139"/>
        <v>43955</v>
      </c>
      <c r="G1302" s="188">
        <f t="shared" si="139"/>
        <v>43972</v>
      </c>
    </row>
    <row r="1303" spans="1:8" s="8" customFormat="1" ht="15.75" customHeight="1">
      <c r="A1303" s="242"/>
      <c r="B1303" s="242"/>
      <c r="C1303" s="242"/>
      <c r="D1303" s="242"/>
      <c r="E1303" s="242"/>
      <c r="F1303" s="242"/>
      <c r="G1303" s="242"/>
      <c r="H1303" s="242"/>
    </row>
    <row r="1304" spans="1:8" s="8" customFormat="1" ht="15.75" customHeight="1">
      <c r="A1304" s="242"/>
      <c r="B1304" s="242"/>
      <c r="C1304" s="242"/>
      <c r="D1304" s="242"/>
      <c r="E1304" s="242"/>
      <c r="F1304" s="242"/>
      <c r="G1304" s="242"/>
      <c r="H1304" s="242"/>
    </row>
    <row r="1305" spans="1:8" s="8" customFormat="1" ht="15.75" customHeight="1">
      <c r="A1305" s="242"/>
      <c r="B1305" s="242"/>
      <c r="C1305" s="242"/>
      <c r="D1305" s="242"/>
      <c r="E1305" s="242"/>
      <c r="F1305" s="242"/>
      <c r="G1305" s="242"/>
      <c r="H1305" s="242"/>
    </row>
    <row r="1306" spans="1:8" s="8" customFormat="1" ht="15.75" customHeight="1">
      <c r="A1306" s="19" t="s">
        <v>1081</v>
      </c>
      <c r="B1306" s="185" t="s">
        <v>31</v>
      </c>
      <c r="C1306" s="186" t="s">
        <v>32</v>
      </c>
      <c r="D1306" s="187" t="s">
        <v>660</v>
      </c>
      <c r="E1306" s="75" t="s">
        <v>1039</v>
      </c>
      <c r="F1306" s="75" t="s">
        <v>34</v>
      </c>
      <c r="G1306" s="75" t="s">
        <v>280</v>
      </c>
    </row>
    <row r="1307" spans="1:8" s="8" customFormat="1" ht="15.75" customHeight="1">
      <c r="A1307" s="19"/>
      <c r="B1307" s="185"/>
      <c r="C1307" s="186"/>
      <c r="D1307" s="187"/>
      <c r="E1307" s="75" t="s">
        <v>24</v>
      </c>
      <c r="F1307" s="75" t="s">
        <v>35</v>
      </c>
      <c r="G1307" s="75" t="s">
        <v>36</v>
      </c>
    </row>
    <row r="1308" spans="1:8" s="8" customFormat="1" ht="15.75" customHeight="1">
      <c r="A1308" s="19"/>
      <c r="B1308" s="185"/>
      <c r="C1308" s="186"/>
      <c r="D1308" s="219" t="s">
        <v>1082</v>
      </c>
      <c r="E1308" s="75">
        <v>43922</v>
      </c>
      <c r="F1308" s="75">
        <f>E1308+5</f>
        <v>43927</v>
      </c>
      <c r="G1308" s="75">
        <f>F1308+17</f>
        <v>43944</v>
      </c>
    </row>
    <row r="1309" spans="1:8" s="8" customFormat="1" ht="15.75" customHeight="1">
      <c r="A1309" s="19"/>
      <c r="B1309" s="185"/>
      <c r="C1309" s="186"/>
      <c r="D1309" s="227"/>
      <c r="E1309" s="75">
        <f>E1308+7</f>
        <v>43929</v>
      </c>
      <c r="F1309" s="75">
        <f>F1308+7</f>
        <v>43934</v>
      </c>
      <c r="G1309" s="75">
        <f>G1308+7</f>
        <v>43951</v>
      </c>
    </row>
    <row r="1310" spans="1:8" s="8" customFormat="1" ht="15.75" customHeight="1">
      <c r="A1310" s="19"/>
      <c r="B1310" s="185" t="s">
        <v>424</v>
      </c>
      <c r="C1310" s="186" t="s">
        <v>1078</v>
      </c>
      <c r="D1310" s="227"/>
      <c r="E1310" s="75">
        <f t="shared" ref="E1310:F1312" si="140">E1309+7</f>
        <v>43936</v>
      </c>
      <c r="F1310" s="75">
        <f t="shared" si="140"/>
        <v>43941</v>
      </c>
      <c r="G1310" s="75">
        <f>F1310+17</f>
        <v>43958</v>
      </c>
    </row>
    <row r="1311" spans="1:8" s="8" customFormat="1" ht="15.75" customHeight="1">
      <c r="A1311" s="19"/>
      <c r="B1311" s="105"/>
      <c r="C1311" s="105"/>
      <c r="D1311" s="227"/>
      <c r="E1311" s="212">
        <f t="shared" si="140"/>
        <v>43943</v>
      </c>
      <c r="F1311" s="212">
        <f t="shared" si="140"/>
        <v>43948</v>
      </c>
      <c r="G1311" s="212">
        <f>F1311+17</f>
        <v>43965</v>
      </c>
    </row>
    <row r="1312" spans="1:8" s="8" customFormat="1" ht="15.75" customHeight="1">
      <c r="B1312" s="74"/>
      <c r="C1312" s="74"/>
      <c r="D1312" s="228"/>
      <c r="E1312" s="76">
        <f t="shared" si="140"/>
        <v>43950</v>
      </c>
      <c r="F1312" s="76">
        <f t="shared" si="140"/>
        <v>43955</v>
      </c>
      <c r="G1312" s="76">
        <f>F1312+17</f>
        <v>43972</v>
      </c>
    </row>
    <row r="1313" spans="1:8" s="8" customFormat="1" ht="15.75" customHeight="1">
      <c r="A1313" s="19"/>
      <c r="B1313" s="74"/>
      <c r="C1313" s="74"/>
      <c r="D1313" s="74"/>
      <c r="E1313" s="74"/>
      <c r="F1313" s="74"/>
      <c r="G1313" s="74"/>
    </row>
    <row r="1314" spans="1:8" s="8" customFormat="1" ht="15.75" customHeight="1">
      <c r="A1314" s="242"/>
      <c r="B1314" s="242"/>
      <c r="C1314" s="242"/>
      <c r="D1314" s="242"/>
      <c r="E1314" s="242"/>
      <c r="F1314" s="242"/>
      <c r="G1314" s="242"/>
      <c r="H1314" s="242"/>
    </row>
    <row r="1315" spans="1:8" s="8" customFormat="1" ht="15.75" customHeight="1">
      <c r="A1315" s="19"/>
      <c r="B1315" s="222" t="s">
        <v>31</v>
      </c>
      <c r="C1315" s="94" t="s">
        <v>32</v>
      </c>
      <c r="D1315" s="94" t="s">
        <v>33</v>
      </c>
      <c r="E1315" s="74" t="s">
        <v>661</v>
      </c>
      <c r="F1315" s="74" t="s">
        <v>34</v>
      </c>
      <c r="G1315" s="94" t="s">
        <v>280</v>
      </c>
    </row>
    <row r="1316" spans="1:8" s="8" customFormat="1" ht="15.75" customHeight="1">
      <c r="A1316" s="19"/>
      <c r="B1316" s="223"/>
      <c r="C1316" s="95"/>
      <c r="D1316" s="95"/>
      <c r="E1316" s="78" t="s">
        <v>817</v>
      </c>
      <c r="F1316" s="77" t="s">
        <v>35</v>
      </c>
      <c r="G1316" s="74" t="s">
        <v>36</v>
      </c>
    </row>
    <row r="1317" spans="1:8" s="8" customFormat="1" ht="15.75" customHeight="1">
      <c r="A1317" s="19"/>
      <c r="B1317" s="185" t="s">
        <v>340</v>
      </c>
      <c r="C1317" s="186" t="s">
        <v>489</v>
      </c>
      <c r="D1317" s="219" t="s">
        <v>1080</v>
      </c>
      <c r="E1317" s="75">
        <v>43922</v>
      </c>
      <c r="F1317" s="75">
        <f>E1317+5</f>
        <v>43927</v>
      </c>
      <c r="G1317" s="75">
        <f>F1317+17</f>
        <v>43944</v>
      </c>
    </row>
    <row r="1318" spans="1:8" s="8" customFormat="1" ht="15.75" customHeight="1">
      <c r="A1318" s="19"/>
      <c r="B1318" s="185" t="s">
        <v>235</v>
      </c>
      <c r="C1318" s="186" t="s">
        <v>490</v>
      </c>
      <c r="D1318" s="268"/>
      <c r="E1318" s="75">
        <f t="shared" ref="E1318:G1321" si="141">E1317+7</f>
        <v>43929</v>
      </c>
      <c r="F1318" s="75">
        <f t="shared" si="141"/>
        <v>43934</v>
      </c>
      <c r="G1318" s="75">
        <f t="shared" si="141"/>
        <v>43951</v>
      </c>
    </row>
    <row r="1319" spans="1:8" s="8" customFormat="1" ht="15.75" customHeight="1">
      <c r="A1319" s="39"/>
      <c r="B1319" s="185" t="s">
        <v>486</v>
      </c>
      <c r="C1319" s="186" t="s">
        <v>341</v>
      </c>
      <c r="D1319" s="268"/>
      <c r="E1319" s="75">
        <f t="shared" si="141"/>
        <v>43936</v>
      </c>
      <c r="F1319" s="75">
        <f t="shared" si="141"/>
        <v>43941</v>
      </c>
      <c r="G1319" s="75">
        <f t="shared" si="141"/>
        <v>43958</v>
      </c>
    </row>
    <row r="1320" spans="1:8" s="8" customFormat="1" ht="15.75" customHeight="1">
      <c r="A1320" s="70" t="s">
        <v>1083</v>
      </c>
      <c r="B1320" s="185" t="s">
        <v>487</v>
      </c>
      <c r="C1320" s="186" t="s">
        <v>491</v>
      </c>
      <c r="D1320" s="268"/>
      <c r="E1320" s="75">
        <f t="shared" si="141"/>
        <v>43943</v>
      </c>
      <c r="F1320" s="75">
        <f t="shared" si="141"/>
        <v>43948</v>
      </c>
      <c r="G1320" s="75">
        <f t="shared" si="141"/>
        <v>43965</v>
      </c>
    </row>
    <row r="1321" spans="1:8" s="8" customFormat="1" ht="15.75" customHeight="1">
      <c r="A1321" s="39"/>
      <c r="B1321" s="162" t="s">
        <v>488</v>
      </c>
      <c r="C1321" s="211" t="s">
        <v>492</v>
      </c>
      <c r="D1321" s="269"/>
      <c r="E1321" s="188">
        <f t="shared" si="141"/>
        <v>43950</v>
      </c>
      <c r="F1321" s="188">
        <f t="shared" si="141"/>
        <v>43955</v>
      </c>
      <c r="G1321" s="188">
        <f t="shared" si="141"/>
        <v>43972</v>
      </c>
    </row>
    <row r="1322" spans="1:8" s="8" customFormat="1" ht="15.75">
      <c r="A1322" s="39"/>
    </row>
    <row r="1323" spans="1:8" s="72" customFormat="1">
      <c r="A1323" s="79"/>
    </row>
    <row r="1324" spans="1:8" s="72" customFormat="1">
      <c r="A1324" s="79"/>
    </row>
    <row r="1325" spans="1:8" s="72" customFormat="1">
      <c r="A1325" s="79"/>
    </row>
    <row r="1326" spans="1:8" s="72" customFormat="1">
      <c r="A1326" s="79"/>
    </row>
  </sheetData>
  <mergeCells count="496">
    <mergeCell ref="A491:B491"/>
    <mergeCell ref="A279:B279"/>
    <mergeCell ref="D147:D153"/>
    <mergeCell ref="B1104:B1105"/>
    <mergeCell ref="B1072:B1073"/>
    <mergeCell ref="D1106:D1110"/>
    <mergeCell ref="B1132:B1133"/>
    <mergeCell ref="D1163:D1167"/>
    <mergeCell ref="D1134:D1138"/>
    <mergeCell ref="C1161:C1162"/>
    <mergeCell ref="D976:D980"/>
    <mergeCell ref="D1084:D1088"/>
    <mergeCell ref="D1161:D1162"/>
    <mergeCell ref="B1161:B1162"/>
    <mergeCell ref="B1055:B1056"/>
    <mergeCell ref="B1034:B1035"/>
    <mergeCell ref="B1063:B1064"/>
    <mergeCell ref="D1143:D1144"/>
    <mergeCell ref="D1154:D1158"/>
    <mergeCell ref="C1152:C1153"/>
    <mergeCell ref="B1013:B1014"/>
    <mergeCell ref="B1093:B1094"/>
    <mergeCell ref="B1082:B1083"/>
    <mergeCell ref="B1023:B1024"/>
    <mergeCell ref="B994:B995"/>
    <mergeCell ref="D1152:D1153"/>
    <mergeCell ref="A1197:H1197"/>
    <mergeCell ref="D1200:D1205"/>
    <mergeCell ref="D1190:D1196"/>
    <mergeCell ref="D1238:D1244"/>
    <mergeCell ref="D1219:D1223"/>
    <mergeCell ref="D1228:D1233"/>
    <mergeCell ref="A1235:H1235"/>
    <mergeCell ref="A1169:I1169"/>
    <mergeCell ref="D1181:D1186"/>
    <mergeCell ref="D1172:D1177"/>
    <mergeCell ref="A1206:XFD1206"/>
    <mergeCell ref="A1178:H1178"/>
    <mergeCell ref="C1143:C1144"/>
    <mergeCell ref="B1152:B1153"/>
    <mergeCell ref="B1143:B1144"/>
    <mergeCell ref="D1145:D1149"/>
    <mergeCell ref="B1122:B1123"/>
    <mergeCell ref="B1114:B1115"/>
    <mergeCell ref="D1116:D1120"/>
    <mergeCell ref="D1124:D1128"/>
    <mergeCell ref="D1057:D1061"/>
    <mergeCell ref="D1047:D1051"/>
    <mergeCell ref="B862:B863"/>
    <mergeCell ref="D910:D914"/>
    <mergeCell ref="B940:B941"/>
    <mergeCell ref="B843:B844"/>
    <mergeCell ref="B871:B872"/>
    <mergeCell ref="D844:D849"/>
    <mergeCell ref="D805:D806"/>
    <mergeCell ref="D834:D839"/>
    <mergeCell ref="B922:B923"/>
    <mergeCell ref="B890:B891"/>
    <mergeCell ref="C805:C806"/>
    <mergeCell ref="D807:D811"/>
    <mergeCell ref="D864:D868"/>
    <mergeCell ref="D855:D859"/>
    <mergeCell ref="D827:D831"/>
    <mergeCell ref="D816:D820"/>
    <mergeCell ref="D814:D815"/>
    <mergeCell ref="B984:B985"/>
    <mergeCell ref="B825:B826"/>
    <mergeCell ref="B965:B966"/>
    <mergeCell ref="D967:D971"/>
    <mergeCell ref="D924:D928"/>
    <mergeCell ref="C833:C834"/>
    <mergeCell ref="B833:B834"/>
    <mergeCell ref="D942:D946"/>
    <mergeCell ref="D1095:D1099"/>
    <mergeCell ref="D950:D954"/>
    <mergeCell ref="D1074:D1078"/>
    <mergeCell ref="D986:D990"/>
    <mergeCell ref="B1002:B1003"/>
    <mergeCell ref="B957:B958"/>
    <mergeCell ref="B1045:B1046"/>
    <mergeCell ref="D959:D963"/>
    <mergeCell ref="B974:B975"/>
    <mergeCell ref="B930:B931"/>
    <mergeCell ref="B948:B949"/>
    <mergeCell ref="B880:B881"/>
    <mergeCell ref="B908:B909"/>
    <mergeCell ref="D932:D936"/>
    <mergeCell ref="B900:B901"/>
    <mergeCell ref="D1065:D1069"/>
    <mergeCell ref="D1317:D1321"/>
    <mergeCell ref="A1285:XFD1286"/>
    <mergeCell ref="D1208:D1214"/>
    <mergeCell ref="A1224:H1225"/>
    <mergeCell ref="A1215:H1216"/>
    <mergeCell ref="A1267:H1268"/>
    <mergeCell ref="A1257:XFD1257"/>
    <mergeCell ref="B1243:B1244"/>
    <mergeCell ref="C1243:C1244"/>
    <mergeCell ref="D1248:D1253"/>
    <mergeCell ref="A1255:H1256"/>
    <mergeCell ref="A1234:H1234"/>
    <mergeCell ref="D1289:D1294"/>
    <mergeCell ref="A1295:G1295"/>
    <mergeCell ref="D1298:D1302"/>
    <mergeCell ref="D1261:D1266"/>
    <mergeCell ref="A1314:H1314"/>
    <mergeCell ref="D1308:D1312"/>
    <mergeCell ref="B1315:B1316"/>
    <mergeCell ref="A1303:H1305"/>
    <mergeCell ref="D1271:D1275"/>
    <mergeCell ref="D1280:D1284"/>
    <mergeCell ref="A1246:XFD1246"/>
    <mergeCell ref="A372:B372"/>
    <mergeCell ref="B522:B523"/>
    <mergeCell ref="B530:B531"/>
    <mergeCell ref="B502:B503"/>
    <mergeCell ref="B492:B493"/>
    <mergeCell ref="A501:B501"/>
    <mergeCell ref="D476:D480"/>
    <mergeCell ref="C492:C493"/>
    <mergeCell ref="D504:D508"/>
    <mergeCell ref="C483:C484"/>
    <mergeCell ref="D420:D421"/>
    <mergeCell ref="B448:B449"/>
    <mergeCell ref="D392:D393"/>
    <mergeCell ref="D465:D466"/>
    <mergeCell ref="D474:D475"/>
    <mergeCell ref="C438:C439"/>
    <mergeCell ref="A473:B473"/>
    <mergeCell ref="C457:C458"/>
    <mergeCell ref="C392:C393"/>
    <mergeCell ref="A400:B400"/>
    <mergeCell ref="D373:D374"/>
    <mergeCell ref="B373:B374"/>
    <mergeCell ref="A437:B437"/>
    <mergeCell ref="A521:B521"/>
    <mergeCell ref="B251:B252"/>
    <mergeCell ref="B241:B242"/>
    <mergeCell ref="D251:D252"/>
    <mergeCell ref="B222:B223"/>
    <mergeCell ref="B429:B430"/>
    <mergeCell ref="D384:D388"/>
    <mergeCell ref="B364:B365"/>
    <mergeCell ref="A231:B231"/>
    <mergeCell ref="C270:C271"/>
    <mergeCell ref="B355:B356"/>
    <mergeCell ref="C328:C329"/>
    <mergeCell ref="D338:D342"/>
    <mergeCell ref="B336:B337"/>
    <mergeCell ref="C355:C356"/>
    <mergeCell ref="A335:B335"/>
    <mergeCell ref="A345:B345"/>
    <mergeCell ref="A354:B354"/>
    <mergeCell ref="D336:D337"/>
    <mergeCell ref="C336:C337"/>
    <mergeCell ref="B328:B329"/>
    <mergeCell ref="D328:D329"/>
    <mergeCell ref="D330:D334"/>
    <mergeCell ref="D224:D229"/>
    <mergeCell ref="D222:D223"/>
    <mergeCell ref="D243:D247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1:D242"/>
    <mergeCell ref="D234:D238"/>
    <mergeCell ref="A240:B240"/>
    <mergeCell ref="D232:D233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164:B165"/>
    <mergeCell ref="B125:B126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97:D98"/>
    <mergeCell ref="D125:D126"/>
    <mergeCell ref="D99:D103"/>
    <mergeCell ref="C164:C165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D174:D175"/>
    <mergeCell ref="A173:B173"/>
    <mergeCell ref="D185:D189"/>
    <mergeCell ref="D183:D184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5:B116"/>
    <mergeCell ref="D14:D15"/>
    <mergeCell ref="D16:D20"/>
    <mergeCell ref="C14:C15"/>
    <mergeCell ref="B12:G13"/>
    <mergeCell ref="D43:D44"/>
    <mergeCell ref="B232:B233"/>
    <mergeCell ref="D263:D267"/>
    <mergeCell ref="C241:C242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B80:B81"/>
    <mergeCell ref="B71:B72"/>
    <mergeCell ref="D253:D258"/>
    <mergeCell ref="B23:B24"/>
    <mergeCell ref="A33:B33"/>
    <mergeCell ref="C261:C262"/>
    <mergeCell ref="D261:D262"/>
    <mergeCell ref="C251:C252"/>
    <mergeCell ref="A250:B250"/>
    <mergeCell ref="C232:C233"/>
    <mergeCell ref="B261:B262"/>
    <mergeCell ref="A259:G260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A269:B269"/>
    <mergeCell ref="A316:B316"/>
    <mergeCell ref="C317:C318"/>
    <mergeCell ref="A297:B297"/>
    <mergeCell ref="B298:B299"/>
    <mergeCell ref="C307:C308"/>
    <mergeCell ref="D309:D314"/>
    <mergeCell ref="B289:B290"/>
    <mergeCell ref="C298:C299"/>
    <mergeCell ref="C289:C290"/>
    <mergeCell ref="D298:D299"/>
    <mergeCell ref="D280:D281"/>
    <mergeCell ref="B280:B281"/>
    <mergeCell ref="D317:D318"/>
    <mergeCell ref="D282:D286"/>
    <mergeCell ref="D270:D271"/>
    <mergeCell ref="D307:D308"/>
    <mergeCell ref="B307:B308"/>
    <mergeCell ref="D272:D277"/>
    <mergeCell ref="D289:D290"/>
    <mergeCell ref="B270:B271"/>
    <mergeCell ref="C280:C281"/>
    <mergeCell ref="D291:D295"/>
    <mergeCell ref="A327:B327"/>
    <mergeCell ref="A306:B306"/>
    <mergeCell ref="B317:B318"/>
    <mergeCell ref="A288:B288"/>
    <mergeCell ref="A363:B363"/>
    <mergeCell ref="A326:G326"/>
    <mergeCell ref="B346:B347"/>
    <mergeCell ref="D346:D347"/>
    <mergeCell ref="D319:D324"/>
    <mergeCell ref="D300:D305"/>
    <mergeCell ref="D364:D365"/>
    <mergeCell ref="D355:D356"/>
    <mergeCell ref="C364:C365"/>
    <mergeCell ref="D366:D370"/>
    <mergeCell ref="C346:C347"/>
    <mergeCell ref="D357:D361"/>
    <mergeCell ref="D348:D352"/>
    <mergeCell ref="B474:B475"/>
    <mergeCell ref="B457:B458"/>
    <mergeCell ref="A419:B419"/>
    <mergeCell ref="A390:G390"/>
    <mergeCell ref="C373:C374"/>
    <mergeCell ref="C429:C430"/>
    <mergeCell ref="D401:D402"/>
    <mergeCell ref="A391:B391"/>
    <mergeCell ref="D431:D435"/>
    <mergeCell ref="B392:B393"/>
    <mergeCell ref="B411:B412"/>
    <mergeCell ref="D394:D398"/>
    <mergeCell ref="A410:B410"/>
    <mergeCell ref="B420:B421"/>
    <mergeCell ref="C420:C421"/>
    <mergeCell ref="C401:C402"/>
    <mergeCell ref="D411:D412"/>
    <mergeCell ref="B401:B402"/>
    <mergeCell ref="D413:D417"/>
    <mergeCell ref="C411:C412"/>
    <mergeCell ref="D403:D407"/>
    <mergeCell ref="A428:B428"/>
    <mergeCell ref="D429:D430"/>
    <mergeCell ref="D375:D379"/>
    <mergeCell ref="D422:D426"/>
    <mergeCell ref="B382:B383"/>
    <mergeCell ref="A381:B381"/>
    <mergeCell ref="D448:D449"/>
    <mergeCell ref="D450:D454"/>
    <mergeCell ref="D438:D439"/>
    <mergeCell ref="D440:D444"/>
    <mergeCell ref="A446:G446"/>
    <mergeCell ref="B438:B439"/>
    <mergeCell ref="D483:D484"/>
    <mergeCell ref="D485:D489"/>
    <mergeCell ref="B483:B484"/>
    <mergeCell ref="C448:C449"/>
    <mergeCell ref="C474:C475"/>
    <mergeCell ref="D459:D463"/>
    <mergeCell ref="C465:C466"/>
    <mergeCell ref="A447:B447"/>
    <mergeCell ref="D457:D458"/>
    <mergeCell ref="A456:B456"/>
    <mergeCell ref="B465:B466"/>
    <mergeCell ref="D467:D471"/>
    <mergeCell ref="D492:D493"/>
    <mergeCell ref="D494:D498"/>
    <mergeCell ref="A511:B511"/>
    <mergeCell ref="B512:B513"/>
    <mergeCell ref="D514:D519"/>
    <mergeCell ref="A538:B538"/>
    <mergeCell ref="B566:B567"/>
    <mergeCell ref="A557:B557"/>
    <mergeCell ref="B549:B550"/>
    <mergeCell ref="B558:B559"/>
    <mergeCell ref="D541:D545"/>
    <mergeCell ref="D532:D536"/>
    <mergeCell ref="D524:D528"/>
    <mergeCell ref="B548:G548"/>
    <mergeCell ref="D551:D555"/>
    <mergeCell ref="D568:D572"/>
    <mergeCell ref="D577:D581"/>
    <mergeCell ref="A593:B593"/>
    <mergeCell ref="B603:B604"/>
    <mergeCell ref="A602:B602"/>
    <mergeCell ref="D594:D595"/>
    <mergeCell ref="D560:D564"/>
    <mergeCell ref="C603:C604"/>
    <mergeCell ref="D585:D589"/>
    <mergeCell ref="D596:D600"/>
    <mergeCell ref="B594:B595"/>
    <mergeCell ref="C594:C595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C694:C695"/>
    <mergeCell ref="C685:C686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670:D674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D614:D619"/>
    <mergeCell ref="D798:D802"/>
    <mergeCell ref="D789:D794"/>
    <mergeCell ref="D713:D717"/>
    <mergeCell ref="D732:D736"/>
    <mergeCell ref="D694:D695"/>
    <mergeCell ref="D749:D753"/>
    <mergeCell ref="D687:D691"/>
    <mergeCell ref="D696:D700"/>
    <mergeCell ref="D711:D712"/>
    <mergeCell ref="B694:B695"/>
    <mergeCell ref="D685:D686"/>
    <mergeCell ref="D779:D783"/>
    <mergeCell ref="D705:D709"/>
    <mergeCell ref="B685:B686"/>
    <mergeCell ref="D787:D788"/>
    <mergeCell ref="D796:D797"/>
    <mergeCell ref="C703:C704"/>
    <mergeCell ref="B703:B704"/>
    <mergeCell ref="D703:D704"/>
    <mergeCell ref="D760:D764"/>
    <mergeCell ref="D768:D769"/>
    <mergeCell ref="B787:B788"/>
    <mergeCell ref="B796:B797"/>
    <mergeCell ref="C796:C797"/>
    <mergeCell ref="C777:C778"/>
    <mergeCell ref="C758:C759"/>
    <mergeCell ref="D777:D778"/>
    <mergeCell ref="D740:D744"/>
    <mergeCell ref="B747:B748"/>
    <mergeCell ref="B720:B721"/>
    <mergeCell ref="C720:C721"/>
    <mergeCell ref="C711:C712"/>
    <mergeCell ref="D720:D721"/>
    <mergeCell ref="D1036:D1040"/>
    <mergeCell ref="D1025:D1029"/>
    <mergeCell ref="D1015:D1019"/>
    <mergeCell ref="D1004:D1008"/>
    <mergeCell ref="D996:D1000"/>
    <mergeCell ref="D892:D896"/>
    <mergeCell ref="D882:D886"/>
    <mergeCell ref="D873:D877"/>
    <mergeCell ref="B677:B678"/>
    <mergeCell ref="B768:B769"/>
    <mergeCell ref="B853:B854"/>
    <mergeCell ref="B814:B815"/>
    <mergeCell ref="B805:B806"/>
    <mergeCell ref="C814:C815"/>
    <mergeCell ref="B758:B759"/>
    <mergeCell ref="B711:B712"/>
    <mergeCell ref="C787:C788"/>
    <mergeCell ref="B777:B778"/>
    <mergeCell ref="C768:C769"/>
    <mergeCell ref="B730:B731"/>
    <mergeCell ref="B738:B739"/>
    <mergeCell ref="D758:D759"/>
    <mergeCell ref="D722:D726"/>
    <mergeCell ref="D770:D774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2"/>
  <sheetViews>
    <sheetView workbookViewId="0">
      <selection activeCell="A24" sqref="A24"/>
    </sheetView>
  </sheetViews>
  <sheetFormatPr defaultColWidth="9" defaultRowHeight="16.5"/>
  <cols>
    <col min="1" max="1" width="15.25" style="285" customWidth="1"/>
    <col min="2" max="2" width="29.625" style="286" customWidth="1"/>
    <col min="3" max="3" width="11" style="286" customWidth="1"/>
    <col min="4" max="4" width="16.125" style="285" customWidth="1"/>
    <col min="5" max="5" width="14.625" style="285" customWidth="1"/>
    <col min="6" max="6" width="18.5" style="285" customWidth="1"/>
    <col min="7" max="7" width="16.375" style="285" customWidth="1"/>
    <col min="8" max="8" width="16.125" style="285" customWidth="1"/>
    <col min="9" max="16384" width="9" style="285"/>
  </cols>
  <sheetData>
    <row r="1" spans="1:11" ht="62.25" customHeight="1">
      <c r="A1" s="416" t="s">
        <v>1939</v>
      </c>
      <c r="B1" s="416"/>
      <c r="C1" s="416"/>
      <c r="D1" s="416"/>
      <c r="E1" s="416"/>
      <c r="F1" s="417"/>
      <c r="G1" s="416"/>
      <c r="H1" s="364"/>
      <c r="I1" s="347"/>
      <c r="J1" s="415"/>
      <c r="K1" s="415"/>
    </row>
    <row r="2" spans="1:11" ht="36" customHeight="1">
      <c r="A2" s="411" t="s">
        <v>28</v>
      </c>
      <c r="B2" s="411"/>
      <c r="C2" s="414"/>
      <c r="D2" s="413"/>
      <c r="E2" s="413"/>
      <c r="F2" s="413"/>
      <c r="G2" s="412" t="s">
        <v>1938</v>
      </c>
      <c r="H2" s="364"/>
      <c r="I2" s="347"/>
      <c r="J2" s="410"/>
      <c r="K2" s="409"/>
    </row>
    <row r="3" spans="1:11" ht="23.25" customHeight="1">
      <c r="A3" s="411" t="s">
        <v>1937</v>
      </c>
      <c r="B3" s="411"/>
      <c r="C3" s="411"/>
      <c r="D3" s="411"/>
      <c r="E3" s="411"/>
      <c r="F3" s="411"/>
      <c r="G3" s="411"/>
      <c r="H3" s="364"/>
      <c r="I3" s="347"/>
      <c r="J3" s="410"/>
      <c r="K3" s="409"/>
    </row>
    <row r="4" spans="1:11">
      <c r="A4" s="358" t="s">
        <v>171</v>
      </c>
      <c r="B4" s="359"/>
      <c r="C4" s="359"/>
      <c r="D4" s="358"/>
      <c r="E4" s="358"/>
      <c r="F4" s="358"/>
      <c r="G4" s="358"/>
      <c r="H4" s="336"/>
    </row>
    <row r="5" spans="1:11">
      <c r="A5" s="308" t="s">
        <v>1936</v>
      </c>
      <c r="B5" s="335"/>
      <c r="C5" s="335"/>
      <c r="D5" s="308"/>
      <c r="E5" s="308"/>
      <c r="F5" s="308"/>
      <c r="G5" s="364"/>
      <c r="H5" s="408"/>
    </row>
    <row r="6" spans="1:11">
      <c r="A6" s="308"/>
      <c r="B6" s="346" t="s">
        <v>31</v>
      </c>
      <c r="C6" s="346" t="s">
        <v>32</v>
      </c>
      <c r="D6" s="345" t="s">
        <v>33</v>
      </c>
      <c r="E6" s="294" t="s">
        <v>172</v>
      </c>
      <c r="F6" s="294" t="s">
        <v>172</v>
      </c>
      <c r="G6" s="294" t="s">
        <v>1895</v>
      </c>
    </row>
    <row r="7" spans="1:11">
      <c r="B7" s="344"/>
      <c r="C7" s="344"/>
      <c r="D7" s="343"/>
      <c r="E7" s="294" t="s">
        <v>1087</v>
      </c>
      <c r="F7" s="294" t="s">
        <v>35</v>
      </c>
      <c r="G7" s="294" t="s">
        <v>36</v>
      </c>
    </row>
    <row r="8" spans="1:11" ht="16.5" customHeight="1">
      <c r="B8" s="340" t="s">
        <v>1384</v>
      </c>
      <c r="C8" s="340"/>
      <c r="D8" s="293" t="s">
        <v>1398</v>
      </c>
      <c r="E8" s="289">
        <f>F8-6</f>
        <v>43917</v>
      </c>
      <c r="F8" s="289">
        <v>43923</v>
      </c>
      <c r="G8" s="289">
        <f>F8+32</f>
        <v>43955</v>
      </c>
    </row>
    <row r="9" spans="1:11">
      <c r="B9" s="340" t="s">
        <v>1397</v>
      </c>
      <c r="C9" s="362" t="s">
        <v>1396</v>
      </c>
      <c r="D9" s="292"/>
      <c r="E9" s="289">
        <f>E8+7</f>
        <v>43924</v>
      </c>
      <c r="F9" s="289">
        <f>F8+7</f>
        <v>43930</v>
      </c>
      <c r="G9" s="289">
        <f>F9+32</f>
        <v>43962</v>
      </c>
    </row>
    <row r="10" spans="1:11">
      <c r="B10" s="340" t="s">
        <v>1384</v>
      </c>
      <c r="C10" s="362"/>
      <c r="D10" s="292"/>
      <c r="E10" s="289">
        <f>E9+7</f>
        <v>43931</v>
      </c>
      <c r="F10" s="289">
        <f>F9+7</f>
        <v>43937</v>
      </c>
      <c r="G10" s="289">
        <f>F10+32</f>
        <v>43969</v>
      </c>
      <c r="H10" s="401"/>
    </row>
    <row r="11" spans="1:11">
      <c r="B11" s="340" t="s">
        <v>1395</v>
      </c>
      <c r="C11" s="362" t="s">
        <v>1394</v>
      </c>
      <c r="D11" s="290"/>
      <c r="E11" s="289">
        <f>E10+7</f>
        <v>43938</v>
      </c>
      <c r="F11" s="289">
        <f>F10+7</f>
        <v>43944</v>
      </c>
      <c r="G11" s="289">
        <f>F11+32</f>
        <v>43976</v>
      </c>
    </row>
    <row r="12" spans="1:11">
      <c r="B12" s="340" t="s">
        <v>1384</v>
      </c>
      <c r="C12" s="340"/>
      <c r="D12" s="361"/>
      <c r="E12" s="289">
        <f>E11+7</f>
        <v>43945</v>
      </c>
      <c r="F12" s="289">
        <f>F11+7</f>
        <v>43951</v>
      </c>
      <c r="G12" s="289">
        <f>F12+32</f>
        <v>43983</v>
      </c>
    </row>
    <row r="13" spans="1:11">
      <c r="B13" s="285"/>
      <c r="C13" s="285"/>
    </row>
    <row r="14" spans="1:11">
      <c r="B14" s="346" t="s">
        <v>31</v>
      </c>
      <c r="C14" s="346" t="s">
        <v>32</v>
      </c>
      <c r="D14" s="345" t="s">
        <v>33</v>
      </c>
      <c r="E14" s="294" t="s">
        <v>172</v>
      </c>
      <c r="F14" s="294" t="s">
        <v>172</v>
      </c>
      <c r="G14" s="294" t="s">
        <v>1895</v>
      </c>
    </row>
    <row r="15" spans="1:11">
      <c r="B15" s="344"/>
      <c r="C15" s="344"/>
      <c r="D15" s="343"/>
      <c r="E15" s="294" t="s">
        <v>1087</v>
      </c>
      <c r="F15" s="294" t="s">
        <v>35</v>
      </c>
      <c r="G15" s="294" t="s">
        <v>36</v>
      </c>
    </row>
    <row r="16" spans="1:11" ht="16.5" customHeight="1">
      <c r="B16" s="340" t="s">
        <v>1922</v>
      </c>
      <c r="C16" s="340" t="s">
        <v>1921</v>
      </c>
      <c r="D16" s="293" t="s">
        <v>1920</v>
      </c>
      <c r="E16" s="289">
        <f>F16-8</f>
        <v>43917</v>
      </c>
      <c r="F16" s="289">
        <v>43925</v>
      </c>
      <c r="G16" s="289">
        <f>F16+32</f>
        <v>43957</v>
      </c>
    </row>
    <row r="17" spans="1:7">
      <c r="B17" s="340" t="s">
        <v>1919</v>
      </c>
      <c r="C17" s="362" t="s">
        <v>1918</v>
      </c>
      <c r="D17" s="292"/>
      <c r="E17" s="289">
        <f>F17-8</f>
        <v>43924</v>
      </c>
      <c r="F17" s="289">
        <f>F16+7</f>
        <v>43932</v>
      </c>
      <c r="G17" s="289">
        <f>F17+32</f>
        <v>43964</v>
      </c>
    </row>
    <row r="18" spans="1:7">
      <c r="B18" s="340" t="s">
        <v>1917</v>
      </c>
      <c r="C18" s="362" t="s">
        <v>1916</v>
      </c>
      <c r="D18" s="292"/>
      <c r="E18" s="289">
        <f>F18-8</f>
        <v>43931</v>
      </c>
      <c r="F18" s="289">
        <f>F17+7</f>
        <v>43939</v>
      </c>
      <c r="G18" s="289">
        <f>F18+32</f>
        <v>43971</v>
      </c>
    </row>
    <row r="19" spans="1:7">
      <c r="B19" s="340" t="s">
        <v>1915</v>
      </c>
      <c r="C19" s="362" t="s">
        <v>1914</v>
      </c>
      <c r="D19" s="290"/>
      <c r="E19" s="289">
        <f>F19-8</f>
        <v>43938</v>
      </c>
      <c r="F19" s="289">
        <f>F18+7</f>
        <v>43946</v>
      </c>
      <c r="G19" s="289">
        <f>F19+32</f>
        <v>43978</v>
      </c>
    </row>
    <row r="20" spans="1:7">
      <c r="B20" s="340" t="s">
        <v>1913</v>
      </c>
      <c r="C20" s="340" t="s">
        <v>1912</v>
      </c>
      <c r="D20" s="361"/>
      <c r="E20" s="289">
        <f>F20-8</f>
        <v>43945</v>
      </c>
      <c r="F20" s="289">
        <f>F19+7</f>
        <v>43953</v>
      </c>
      <c r="G20" s="289">
        <f>F20+32</f>
        <v>43985</v>
      </c>
    </row>
    <row r="21" spans="1:7">
      <c r="B21" s="285"/>
      <c r="C21" s="285"/>
    </row>
    <row r="22" spans="1:7">
      <c r="B22" s="346" t="s">
        <v>31</v>
      </c>
      <c r="C22" s="346" t="s">
        <v>32</v>
      </c>
      <c r="D22" s="345" t="s">
        <v>33</v>
      </c>
      <c r="E22" s="294" t="s">
        <v>172</v>
      </c>
      <c r="F22" s="294" t="s">
        <v>172</v>
      </c>
      <c r="G22" s="294" t="s">
        <v>1895</v>
      </c>
    </row>
    <row r="23" spans="1:7">
      <c r="B23" s="344"/>
      <c r="C23" s="344"/>
      <c r="D23" s="343"/>
      <c r="E23" s="294" t="s">
        <v>1087</v>
      </c>
      <c r="F23" s="294" t="s">
        <v>35</v>
      </c>
      <c r="G23" s="294" t="s">
        <v>36</v>
      </c>
    </row>
    <row r="24" spans="1:7" ht="16.5" customHeight="1">
      <c r="B24" s="340" t="s">
        <v>1813</v>
      </c>
      <c r="C24" s="340" t="s">
        <v>71</v>
      </c>
      <c r="D24" s="293" t="s">
        <v>1812</v>
      </c>
      <c r="E24" s="289">
        <f>F24-4</f>
        <v>43922</v>
      </c>
      <c r="F24" s="289">
        <v>43926</v>
      </c>
      <c r="G24" s="289">
        <f>F24+33</f>
        <v>43959</v>
      </c>
    </row>
    <row r="25" spans="1:7">
      <c r="B25" s="340" t="s">
        <v>1811</v>
      </c>
      <c r="C25" s="362" t="s">
        <v>297</v>
      </c>
      <c r="D25" s="292"/>
      <c r="E25" s="289">
        <f>E24+7</f>
        <v>43929</v>
      </c>
      <c r="F25" s="289">
        <f>F24+7</f>
        <v>43933</v>
      </c>
      <c r="G25" s="289">
        <f>F25+33</f>
        <v>43966</v>
      </c>
    </row>
    <row r="26" spans="1:7">
      <c r="B26" s="340" t="s">
        <v>1810</v>
      </c>
      <c r="C26" s="362" t="s">
        <v>297</v>
      </c>
      <c r="D26" s="292"/>
      <c r="E26" s="289">
        <f>E25+7</f>
        <v>43936</v>
      </c>
      <c r="F26" s="289">
        <f>F25+7</f>
        <v>43940</v>
      </c>
      <c r="G26" s="289">
        <f>F26+33</f>
        <v>43973</v>
      </c>
    </row>
    <row r="27" spans="1:7">
      <c r="B27" s="340" t="s">
        <v>1809</v>
      </c>
      <c r="C27" s="362" t="s">
        <v>76</v>
      </c>
      <c r="D27" s="290"/>
      <c r="E27" s="289">
        <f>E26+7</f>
        <v>43943</v>
      </c>
      <c r="F27" s="289">
        <f>F26+7</f>
        <v>43947</v>
      </c>
      <c r="G27" s="289">
        <f>F27+33</f>
        <v>43980</v>
      </c>
    </row>
    <row r="28" spans="1:7">
      <c r="B28" s="340" t="s">
        <v>1808</v>
      </c>
      <c r="C28" s="340" t="s">
        <v>71</v>
      </c>
      <c r="D28" s="361"/>
      <c r="E28" s="289">
        <f>E27+7</f>
        <v>43950</v>
      </c>
      <c r="F28" s="289">
        <f>F27+7</f>
        <v>43954</v>
      </c>
      <c r="G28" s="289">
        <f>F28+33</f>
        <v>43987</v>
      </c>
    </row>
    <row r="29" spans="1:7">
      <c r="B29" s="303"/>
      <c r="C29" s="303"/>
      <c r="D29" s="303"/>
      <c r="E29" s="303"/>
      <c r="F29" s="303"/>
      <c r="G29" s="303"/>
    </row>
    <row r="30" spans="1:7">
      <c r="A30" s="374" t="s">
        <v>182</v>
      </c>
      <c r="B30" s="285"/>
      <c r="C30" s="285"/>
      <c r="E30" s="308"/>
      <c r="F30" s="308"/>
      <c r="G30" s="364"/>
    </row>
    <row r="31" spans="1:7">
      <c r="B31" s="346" t="s">
        <v>31</v>
      </c>
      <c r="C31" s="346" t="s">
        <v>32</v>
      </c>
      <c r="D31" s="345" t="s">
        <v>33</v>
      </c>
      <c r="E31" s="294" t="s">
        <v>172</v>
      </c>
      <c r="F31" s="294" t="s">
        <v>172</v>
      </c>
      <c r="G31" s="294" t="s">
        <v>1935</v>
      </c>
    </row>
    <row r="32" spans="1:7">
      <c r="B32" s="344"/>
      <c r="C32" s="344"/>
      <c r="D32" s="343"/>
      <c r="E32" s="294" t="s">
        <v>1087</v>
      </c>
      <c r="F32" s="294" t="s">
        <v>35</v>
      </c>
      <c r="G32" s="294" t="s">
        <v>36</v>
      </c>
    </row>
    <row r="33" spans="1:7" ht="16.5" customHeight="1">
      <c r="B33" s="340" t="s">
        <v>1889</v>
      </c>
      <c r="C33" s="340" t="s">
        <v>222</v>
      </c>
      <c r="D33" s="293" t="s">
        <v>1888</v>
      </c>
      <c r="E33" s="289">
        <f>F33-5</f>
        <v>43923</v>
      </c>
      <c r="F33" s="289">
        <v>43928</v>
      </c>
      <c r="G33" s="289">
        <f>F33+29</f>
        <v>43957</v>
      </c>
    </row>
    <row r="34" spans="1:7">
      <c r="B34" s="340" t="s">
        <v>1887</v>
      </c>
      <c r="C34" s="362" t="s">
        <v>38</v>
      </c>
      <c r="D34" s="292"/>
      <c r="E34" s="289">
        <f>E33+7</f>
        <v>43930</v>
      </c>
      <c r="F34" s="289">
        <f>F33+7</f>
        <v>43935</v>
      </c>
      <c r="G34" s="289">
        <f>F34+29</f>
        <v>43964</v>
      </c>
    </row>
    <row r="35" spans="1:7">
      <c r="B35" s="340" t="s">
        <v>1886</v>
      </c>
      <c r="C35" s="362" t="s">
        <v>297</v>
      </c>
      <c r="D35" s="292"/>
      <c r="E35" s="289">
        <f>E34+7</f>
        <v>43937</v>
      </c>
      <c r="F35" s="289">
        <f>F34+7</f>
        <v>43942</v>
      </c>
      <c r="G35" s="289">
        <f>F35+29</f>
        <v>43971</v>
      </c>
    </row>
    <row r="36" spans="1:7">
      <c r="B36" s="340" t="s">
        <v>1885</v>
      </c>
      <c r="C36" s="362" t="s">
        <v>1884</v>
      </c>
      <c r="D36" s="290"/>
      <c r="E36" s="289">
        <f>E35+7</f>
        <v>43944</v>
      </c>
      <c r="F36" s="289">
        <f>F35+7</f>
        <v>43949</v>
      </c>
      <c r="G36" s="289">
        <f>F36+29</f>
        <v>43978</v>
      </c>
    </row>
    <row r="37" spans="1:7">
      <c r="B37" s="340" t="s">
        <v>1384</v>
      </c>
      <c r="C37" s="340"/>
      <c r="D37" s="361"/>
      <c r="E37" s="289">
        <f>E36+7</f>
        <v>43951</v>
      </c>
      <c r="F37" s="289">
        <f>F36+7</f>
        <v>43956</v>
      </c>
      <c r="G37" s="289">
        <f>F37+29</f>
        <v>43985</v>
      </c>
    </row>
    <row r="38" spans="1:7">
      <c r="B38" s="407"/>
      <c r="C38" s="406"/>
      <c r="D38" s="308"/>
      <c r="E38" s="308"/>
      <c r="F38" s="308"/>
      <c r="G38" s="303"/>
    </row>
    <row r="39" spans="1:7">
      <c r="A39" s="374" t="s">
        <v>43</v>
      </c>
      <c r="B39" s="308"/>
      <c r="C39" s="308"/>
      <c r="D39" s="308"/>
      <c r="E39" s="308"/>
      <c r="F39" s="308"/>
      <c r="G39" s="379"/>
    </row>
    <row r="40" spans="1:7">
      <c r="B40" s="346" t="s">
        <v>31</v>
      </c>
      <c r="C40" s="346" t="s">
        <v>32</v>
      </c>
      <c r="D40" s="345" t="s">
        <v>33</v>
      </c>
      <c r="E40" s="294" t="s">
        <v>172</v>
      </c>
      <c r="F40" s="294" t="s">
        <v>172</v>
      </c>
      <c r="G40" s="294" t="s">
        <v>1934</v>
      </c>
    </row>
    <row r="41" spans="1:7">
      <c r="B41" s="344"/>
      <c r="C41" s="344"/>
      <c r="D41" s="343"/>
      <c r="E41" s="294" t="s">
        <v>1087</v>
      </c>
      <c r="F41" s="294" t="s">
        <v>35</v>
      </c>
      <c r="G41" s="294" t="s">
        <v>36</v>
      </c>
    </row>
    <row r="42" spans="1:7" ht="16.5" customHeight="1">
      <c r="B42" s="340" t="s">
        <v>1933</v>
      </c>
      <c r="C42" s="340" t="s">
        <v>1932</v>
      </c>
      <c r="D42" s="293" t="s">
        <v>1931</v>
      </c>
      <c r="E42" s="289">
        <f>F42-4</f>
        <v>43922</v>
      </c>
      <c r="F42" s="289">
        <v>43926</v>
      </c>
      <c r="G42" s="289">
        <f>F42+28</f>
        <v>43954</v>
      </c>
    </row>
    <row r="43" spans="1:7">
      <c r="B43" s="340" t="s">
        <v>1930</v>
      </c>
      <c r="C43" s="362" t="s">
        <v>1929</v>
      </c>
      <c r="D43" s="292"/>
      <c r="E43" s="289">
        <f>E42+7</f>
        <v>43929</v>
      </c>
      <c r="F43" s="289">
        <f>F42+7</f>
        <v>43933</v>
      </c>
      <c r="G43" s="289">
        <f>F43+28</f>
        <v>43961</v>
      </c>
    </row>
    <row r="44" spans="1:7">
      <c r="B44" s="340" t="s">
        <v>1928</v>
      </c>
      <c r="C44" s="362" t="s">
        <v>1927</v>
      </c>
      <c r="D44" s="292"/>
      <c r="E44" s="289">
        <f>E43+7</f>
        <v>43936</v>
      </c>
      <c r="F44" s="289">
        <f>F43+7</f>
        <v>43940</v>
      </c>
      <c r="G44" s="289">
        <f>F44+28</f>
        <v>43968</v>
      </c>
    </row>
    <row r="45" spans="1:7">
      <c r="B45" s="340" t="s">
        <v>1926</v>
      </c>
      <c r="C45" s="362" t="s">
        <v>1925</v>
      </c>
      <c r="D45" s="290"/>
      <c r="E45" s="289">
        <f>E44+7</f>
        <v>43943</v>
      </c>
      <c r="F45" s="289">
        <f>F44+7</f>
        <v>43947</v>
      </c>
      <c r="G45" s="289">
        <f>F45+28</f>
        <v>43975</v>
      </c>
    </row>
    <row r="46" spans="1:7">
      <c r="B46" s="340" t="s">
        <v>382</v>
      </c>
      <c r="C46" s="340" t="s">
        <v>1924</v>
      </c>
      <c r="D46" s="361"/>
      <c r="E46" s="289">
        <f>E45+7</f>
        <v>43950</v>
      </c>
      <c r="F46" s="289">
        <f>F45+7</f>
        <v>43954</v>
      </c>
      <c r="G46" s="289">
        <f>F46+28</f>
        <v>43982</v>
      </c>
    </row>
    <row r="47" spans="1:7">
      <c r="B47" s="285"/>
      <c r="C47" s="285"/>
      <c r="E47" s="308"/>
      <c r="F47" s="303"/>
      <c r="G47" s="347"/>
    </row>
    <row r="48" spans="1:7">
      <c r="A48" s="308" t="s">
        <v>39</v>
      </c>
      <c r="B48" s="285"/>
      <c r="C48" s="285"/>
      <c r="E48" s="308"/>
      <c r="F48" s="308"/>
      <c r="G48" s="364"/>
    </row>
    <row r="49" spans="1:7">
      <c r="B49" s="346" t="s">
        <v>31</v>
      </c>
      <c r="C49" s="346" t="s">
        <v>32</v>
      </c>
      <c r="D49" s="345" t="s">
        <v>33</v>
      </c>
      <c r="E49" s="294" t="s">
        <v>172</v>
      </c>
      <c r="F49" s="294" t="s">
        <v>172</v>
      </c>
      <c r="G49" s="294" t="s">
        <v>1923</v>
      </c>
    </row>
    <row r="50" spans="1:7">
      <c r="B50" s="344"/>
      <c r="C50" s="344"/>
      <c r="D50" s="343"/>
      <c r="E50" s="294" t="s">
        <v>1087</v>
      </c>
      <c r="F50" s="294" t="s">
        <v>35</v>
      </c>
      <c r="G50" s="294" t="s">
        <v>36</v>
      </c>
    </row>
    <row r="51" spans="1:7" ht="16.5" customHeight="1">
      <c r="B51" s="340" t="s">
        <v>1922</v>
      </c>
      <c r="C51" s="340" t="s">
        <v>1921</v>
      </c>
      <c r="D51" s="293" t="s">
        <v>1920</v>
      </c>
      <c r="E51" s="289">
        <f>F51-8</f>
        <v>43917</v>
      </c>
      <c r="F51" s="289">
        <v>43925</v>
      </c>
      <c r="G51" s="289">
        <f>F51+29</f>
        <v>43954</v>
      </c>
    </row>
    <row r="52" spans="1:7">
      <c r="B52" s="340" t="s">
        <v>1919</v>
      </c>
      <c r="C52" s="362" t="s">
        <v>1918</v>
      </c>
      <c r="D52" s="292"/>
      <c r="E52" s="289">
        <f>F52-8</f>
        <v>43924</v>
      </c>
      <c r="F52" s="289">
        <f>F51+7</f>
        <v>43932</v>
      </c>
      <c r="G52" s="289">
        <f>F52+29</f>
        <v>43961</v>
      </c>
    </row>
    <row r="53" spans="1:7">
      <c r="B53" s="340" t="s">
        <v>1917</v>
      </c>
      <c r="C53" s="362" t="s">
        <v>1916</v>
      </c>
      <c r="D53" s="292"/>
      <c r="E53" s="289">
        <f>F53-8</f>
        <v>43931</v>
      </c>
      <c r="F53" s="289">
        <f>F52+7</f>
        <v>43939</v>
      </c>
      <c r="G53" s="289">
        <f>F53+29</f>
        <v>43968</v>
      </c>
    </row>
    <row r="54" spans="1:7">
      <c r="B54" s="340" t="s">
        <v>1915</v>
      </c>
      <c r="C54" s="362" t="s">
        <v>1914</v>
      </c>
      <c r="D54" s="290"/>
      <c r="E54" s="289">
        <f>F54-8</f>
        <v>43938</v>
      </c>
      <c r="F54" s="289">
        <f>F53+7</f>
        <v>43946</v>
      </c>
      <c r="G54" s="289">
        <f>F54+29</f>
        <v>43975</v>
      </c>
    </row>
    <row r="55" spans="1:7">
      <c r="B55" s="340" t="s">
        <v>1913</v>
      </c>
      <c r="C55" s="340" t="s">
        <v>1912</v>
      </c>
      <c r="D55" s="361"/>
      <c r="E55" s="289">
        <f>F55-8</f>
        <v>43945</v>
      </c>
      <c r="F55" s="289">
        <f>F54+7</f>
        <v>43953</v>
      </c>
      <c r="G55" s="289">
        <f>F55+29</f>
        <v>43982</v>
      </c>
    </row>
    <row r="56" spans="1:7">
      <c r="B56" s="285"/>
      <c r="C56" s="285"/>
      <c r="E56" s="303"/>
      <c r="F56" s="303"/>
      <c r="G56" s="303"/>
    </row>
    <row r="57" spans="1:7">
      <c r="A57" s="308" t="s">
        <v>41</v>
      </c>
      <c r="B57" s="285"/>
      <c r="C57" s="285"/>
    </row>
    <row r="58" spans="1:7">
      <c r="A58" s="308"/>
      <c r="B58" s="346" t="s">
        <v>31</v>
      </c>
      <c r="C58" s="346" t="s">
        <v>32</v>
      </c>
      <c r="D58" s="345" t="s">
        <v>33</v>
      </c>
      <c r="E58" s="294" t="s">
        <v>172</v>
      </c>
      <c r="F58" s="294" t="s">
        <v>172</v>
      </c>
      <c r="G58" s="294" t="s">
        <v>181</v>
      </c>
    </row>
    <row r="59" spans="1:7">
      <c r="A59" s="308"/>
      <c r="B59" s="344"/>
      <c r="C59" s="344"/>
      <c r="D59" s="343"/>
      <c r="E59" s="294" t="s">
        <v>1087</v>
      </c>
      <c r="F59" s="294" t="s">
        <v>35</v>
      </c>
      <c r="G59" s="294" t="s">
        <v>36</v>
      </c>
    </row>
    <row r="60" spans="1:7" ht="16.5" customHeight="1">
      <c r="A60" s="308"/>
      <c r="B60" s="340" t="s">
        <v>1384</v>
      </c>
      <c r="C60" s="340"/>
      <c r="D60" s="293" t="s">
        <v>1398</v>
      </c>
      <c r="E60" s="289">
        <f>F60-6</f>
        <v>43917</v>
      </c>
      <c r="F60" s="289">
        <v>43923</v>
      </c>
      <c r="G60" s="289">
        <f>F60+37</f>
        <v>43960</v>
      </c>
    </row>
    <row r="61" spans="1:7">
      <c r="A61" s="308"/>
      <c r="B61" s="340" t="s">
        <v>1397</v>
      </c>
      <c r="C61" s="362" t="s">
        <v>1396</v>
      </c>
      <c r="D61" s="292"/>
      <c r="E61" s="289">
        <f>E60+7</f>
        <v>43924</v>
      </c>
      <c r="F61" s="289">
        <f>F60+7</f>
        <v>43930</v>
      </c>
      <c r="G61" s="289">
        <f>F61+37</f>
        <v>43967</v>
      </c>
    </row>
    <row r="62" spans="1:7">
      <c r="A62" s="308"/>
      <c r="B62" s="340" t="s">
        <v>1384</v>
      </c>
      <c r="C62" s="362"/>
      <c r="D62" s="292"/>
      <c r="E62" s="289">
        <f>E61+7</f>
        <v>43931</v>
      </c>
      <c r="F62" s="289">
        <f>F61+7</f>
        <v>43937</v>
      </c>
      <c r="G62" s="289">
        <f>F62+37</f>
        <v>43974</v>
      </c>
    </row>
    <row r="63" spans="1:7">
      <c r="A63" s="308"/>
      <c r="B63" s="340" t="s">
        <v>1395</v>
      </c>
      <c r="C63" s="362" t="s">
        <v>1394</v>
      </c>
      <c r="D63" s="290"/>
      <c r="E63" s="289">
        <f>E62+7</f>
        <v>43938</v>
      </c>
      <c r="F63" s="289">
        <f>F62+7</f>
        <v>43944</v>
      </c>
      <c r="G63" s="289">
        <f>F63+37</f>
        <v>43981</v>
      </c>
    </row>
    <row r="64" spans="1:7">
      <c r="A64" s="308"/>
      <c r="B64" s="340" t="s">
        <v>1384</v>
      </c>
      <c r="C64" s="340"/>
      <c r="D64" s="361"/>
      <c r="E64" s="289">
        <f>E63+7</f>
        <v>43945</v>
      </c>
      <c r="F64" s="289">
        <f>F63+7</f>
        <v>43951</v>
      </c>
      <c r="G64" s="289">
        <f>F64+37</f>
        <v>43988</v>
      </c>
    </row>
    <row r="65" spans="1:7">
      <c r="A65" s="308"/>
      <c r="B65" s="308"/>
      <c r="C65" s="308"/>
      <c r="D65" s="308"/>
      <c r="E65" s="308"/>
      <c r="F65" s="308"/>
      <c r="G65" s="308"/>
    </row>
    <row r="66" spans="1:7">
      <c r="B66" s="346" t="s">
        <v>31</v>
      </c>
      <c r="C66" s="346" t="s">
        <v>32</v>
      </c>
      <c r="D66" s="345" t="s">
        <v>33</v>
      </c>
      <c r="E66" s="294" t="s">
        <v>172</v>
      </c>
      <c r="F66" s="294" t="s">
        <v>172</v>
      </c>
      <c r="G66" s="294" t="s">
        <v>181</v>
      </c>
    </row>
    <row r="67" spans="1:7">
      <c r="B67" s="344"/>
      <c r="C67" s="344"/>
      <c r="D67" s="343"/>
      <c r="E67" s="294" t="s">
        <v>1087</v>
      </c>
      <c r="F67" s="294" t="s">
        <v>35</v>
      </c>
      <c r="G67" s="294" t="s">
        <v>36</v>
      </c>
    </row>
    <row r="68" spans="1:7" ht="16.5" customHeight="1">
      <c r="B68" s="340" t="s">
        <v>1813</v>
      </c>
      <c r="C68" s="340" t="s">
        <v>71</v>
      </c>
      <c r="D68" s="293" t="s">
        <v>1812</v>
      </c>
      <c r="E68" s="289">
        <f>F68-4</f>
        <v>43922</v>
      </c>
      <c r="F68" s="289">
        <v>43926</v>
      </c>
      <c r="G68" s="289">
        <f>F68+28</f>
        <v>43954</v>
      </c>
    </row>
    <row r="69" spans="1:7">
      <c r="B69" s="340" t="s">
        <v>1811</v>
      </c>
      <c r="C69" s="362" t="s">
        <v>297</v>
      </c>
      <c r="D69" s="292"/>
      <c r="E69" s="289">
        <f>E68+7</f>
        <v>43929</v>
      </c>
      <c r="F69" s="289">
        <f>F68+7</f>
        <v>43933</v>
      </c>
      <c r="G69" s="289">
        <f>F69+28</f>
        <v>43961</v>
      </c>
    </row>
    <row r="70" spans="1:7">
      <c r="B70" s="340" t="s">
        <v>1810</v>
      </c>
      <c r="C70" s="362" t="s">
        <v>297</v>
      </c>
      <c r="D70" s="292"/>
      <c r="E70" s="289">
        <f>E69+7</f>
        <v>43936</v>
      </c>
      <c r="F70" s="289">
        <f>F69+7</f>
        <v>43940</v>
      </c>
      <c r="G70" s="289">
        <f>F70+28</f>
        <v>43968</v>
      </c>
    </row>
    <row r="71" spans="1:7">
      <c r="B71" s="340" t="s">
        <v>1809</v>
      </c>
      <c r="C71" s="362" t="s">
        <v>76</v>
      </c>
      <c r="D71" s="290"/>
      <c r="E71" s="289">
        <f>E70+7</f>
        <v>43943</v>
      </c>
      <c r="F71" s="289">
        <f>F70+7</f>
        <v>43947</v>
      </c>
      <c r="G71" s="289">
        <f>F71+28</f>
        <v>43975</v>
      </c>
    </row>
    <row r="72" spans="1:7">
      <c r="B72" s="340" t="s">
        <v>1808</v>
      </c>
      <c r="C72" s="340" t="s">
        <v>71</v>
      </c>
      <c r="D72" s="361"/>
      <c r="E72" s="289">
        <f>E71+7</f>
        <v>43950</v>
      </c>
      <c r="F72" s="289">
        <f>F71+7</f>
        <v>43954</v>
      </c>
      <c r="G72" s="289">
        <f>F72+28</f>
        <v>43982</v>
      </c>
    </row>
    <row r="73" spans="1:7">
      <c r="B73" s="372"/>
      <c r="C73" s="372"/>
      <c r="D73" s="304"/>
      <c r="E73" s="303"/>
      <c r="F73" s="303"/>
      <c r="G73" s="303"/>
    </row>
    <row r="74" spans="1:7">
      <c r="A74" s="308" t="s">
        <v>1911</v>
      </c>
      <c r="B74" s="308"/>
      <c r="C74" s="308"/>
      <c r="G74" s="364"/>
    </row>
    <row r="75" spans="1:7">
      <c r="B75" s="346" t="s">
        <v>31</v>
      </c>
      <c r="C75" s="346" t="s">
        <v>32</v>
      </c>
      <c r="D75" s="345" t="s">
        <v>33</v>
      </c>
      <c r="E75" s="294" t="s">
        <v>172</v>
      </c>
      <c r="F75" s="294" t="s">
        <v>172</v>
      </c>
      <c r="G75" s="294" t="s">
        <v>180</v>
      </c>
    </row>
    <row r="76" spans="1:7">
      <c r="B76" s="344"/>
      <c r="C76" s="344"/>
      <c r="D76" s="343"/>
      <c r="E76" s="294" t="s">
        <v>1087</v>
      </c>
      <c r="F76" s="294" t="s">
        <v>35</v>
      </c>
      <c r="G76" s="294" t="s">
        <v>36</v>
      </c>
    </row>
    <row r="77" spans="1:7" ht="16.5" customHeight="1">
      <c r="B77" s="340" t="s">
        <v>1384</v>
      </c>
      <c r="C77" s="340"/>
      <c r="D77" s="293" t="s">
        <v>1398</v>
      </c>
      <c r="E77" s="289">
        <f>F77-6</f>
        <v>43917</v>
      </c>
      <c r="F77" s="289">
        <v>43923</v>
      </c>
      <c r="G77" s="289">
        <f>F77+29</f>
        <v>43952</v>
      </c>
    </row>
    <row r="78" spans="1:7">
      <c r="B78" s="340" t="s">
        <v>1397</v>
      </c>
      <c r="C78" s="362" t="s">
        <v>1396</v>
      </c>
      <c r="D78" s="292"/>
      <c r="E78" s="289">
        <f>E77+7</f>
        <v>43924</v>
      </c>
      <c r="F78" s="289">
        <f>F77+7</f>
        <v>43930</v>
      </c>
      <c r="G78" s="289">
        <f>F78+29</f>
        <v>43959</v>
      </c>
    </row>
    <row r="79" spans="1:7">
      <c r="B79" s="340" t="s">
        <v>1384</v>
      </c>
      <c r="C79" s="362"/>
      <c r="D79" s="292"/>
      <c r="E79" s="289">
        <f>E78+7</f>
        <v>43931</v>
      </c>
      <c r="F79" s="289">
        <f>F78+7</f>
        <v>43937</v>
      </c>
      <c r="G79" s="289">
        <f>F79+29</f>
        <v>43966</v>
      </c>
    </row>
    <row r="80" spans="1:7">
      <c r="B80" s="340" t="s">
        <v>1395</v>
      </c>
      <c r="C80" s="362" t="s">
        <v>1394</v>
      </c>
      <c r="D80" s="290"/>
      <c r="E80" s="289">
        <f>E79+7</f>
        <v>43938</v>
      </c>
      <c r="F80" s="289">
        <f>F79+7</f>
        <v>43944</v>
      </c>
      <c r="G80" s="289">
        <f>F80+29</f>
        <v>43973</v>
      </c>
    </row>
    <row r="81" spans="1:8">
      <c r="B81" s="340" t="s">
        <v>1384</v>
      </c>
      <c r="C81" s="340"/>
      <c r="D81" s="361"/>
      <c r="E81" s="289">
        <f>E80+7</f>
        <v>43945</v>
      </c>
      <c r="F81" s="289">
        <f>F80+7</f>
        <v>43951</v>
      </c>
      <c r="G81" s="289">
        <f>F81+29</f>
        <v>43980</v>
      </c>
    </row>
    <row r="82" spans="1:8">
      <c r="B82" s="372"/>
      <c r="C82" s="372"/>
      <c r="D82" s="304"/>
      <c r="E82" s="303"/>
      <c r="F82" s="303"/>
      <c r="G82" s="303"/>
    </row>
    <row r="83" spans="1:8" s="347" customFormat="1">
      <c r="A83" s="358" t="s">
        <v>1910</v>
      </c>
      <c r="B83" s="359"/>
      <c r="C83" s="359"/>
      <c r="D83" s="358"/>
      <c r="E83" s="358"/>
      <c r="F83" s="358"/>
      <c r="G83" s="358"/>
      <c r="H83" s="336"/>
    </row>
    <row r="84" spans="1:8">
      <c r="A84" s="308" t="s">
        <v>1909</v>
      </c>
      <c r="B84" s="335"/>
      <c r="C84" s="335"/>
      <c r="D84" s="335"/>
      <c r="E84" s="335"/>
      <c r="F84" s="308"/>
      <c r="G84" s="308"/>
      <c r="H84" s="347"/>
    </row>
    <row r="85" spans="1:8">
      <c r="A85" s="308"/>
      <c r="B85" s="346" t="s">
        <v>31</v>
      </c>
      <c r="C85" s="346" t="s">
        <v>32</v>
      </c>
      <c r="D85" s="345" t="s">
        <v>33</v>
      </c>
      <c r="E85" s="294" t="s">
        <v>172</v>
      </c>
      <c r="F85" s="294" t="s">
        <v>172</v>
      </c>
      <c r="G85" s="294" t="s">
        <v>1908</v>
      </c>
      <c r="H85" s="347"/>
    </row>
    <row r="86" spans="1:8">
      <c r="A86" s="308"/>
      <c r="B86" s="344"/>
      <c r="C86" s="344"/>
      <c r="D86" s="343"/>
      <c r="E86" s="294" t="s">
        <v>1087</v>
      </c>
      <c r="F86" s="294" t="s">
        <v>35</v>
      </c>
      <c r="G86" s="294" t="s">
        <v>36</v>
      </c>
      <c r="H86" s="347"/>
    </row>
    <row r="87" spans="1:8">
      <c r="A87" s="308"/>
      <c r="B87" s="340" t="s">
        <v>1900</v>
      </c>
      <c r="C87" s="340" t="s">
        <v>1770</v>
      </c>
      <c r="D87" s="293" t="s">
        <v>1906</v>
      </c>
      <c r="E87" s="289">
        <f>F87-4</f>
        <v>43921</v>
      </c>
      <c r="F87" s="289">
        <v>43925</v>
      </c>
      <c r="G87" s="289">
        <f>F87+34</f>
        <v>43959</v>
      </c>
      <c r="H87" s="347"/>
    </row>
    <row r="88" spans="1:8">
      <c r="A88" s="308"/>
      <c r="B88" s="363" t="s">
        <v>1905</v>
      </c>
      <c r="C88" s="340" t="s">
        <v>1779</v>
      </c>
      <c r="D88" s="292"/>
      <c r="E88" s="289">
        <f>E87+7</f>
        <v>43928</v>
      </c>
      <c r="F88" s="289">
        <f>F87+7</f>
        <v>43932</v>
      </c>
      <c r="G88" s="289">
        <f>G87+7</f>
        <v>43966</v>
      </c>
      <c r="H88" s="347"/>
    </row>
    <row r="89" spans="1:8">
      <c r="A89" s="308"/>
      <c r="B89" s="340" t="s">
        <v>1904</v>
      </c>
      <c r="C89" s="340" t="s">
        <v>1903</v>
      </c>
      <c r="D89" s="292"/>
      <c r="E89" s="289">
        <f>E88+7</f>
        <v>43935</v>
      </c>
      <c r="F89" s="289">
        <f>F88+7</f>
        <v>43939</v>
      </c>
      <c r="G89" s="289">
        <f>G88+7</f>
        <v>43973</v>
      </c>
      <c r="H89" s="347"/>
    </row>
    <row r="90" spans="1:8">
      <c r="A90" s="308"/>
      <c r="B90" s="363" t="s">
        <v>1902</v>
      </c>
      <c r="C90" s="340" t="s">
        <v>1901</v>
      </c>
      <c r="D90" s="290"/>
      <c r="E90" s="289">
        <f>E89+7</f>
        <v>43942</v>
      </c>
      <c r="F90" s="289">
        <f>F89+7</f>
        <v>43946</v>
      </c>
      <c r="G90" s="289">
        <f>G89+7</f>
        <v>43980</v>
      </c>
      <c r="H90" s="347"/>
    </row>
    <row r="91" spans="1:8">
      <c r="A91" s="308"/>
      <c r="B91" s="340" t="s">
        <v>1900</v>
      </c>
      <c r="C91" s="340" t="s">
        <v>1899</v>
      </c>
      <c r="D91" s="361"/>
      <c r="E91" s="289">
        <f>E90+7</f>
        <v>43949</v>
      </c>
      <c r="F91" s="289">
        <f>F90+7</f>
        <v>43953</v>
      </c>
      <c r="G91" s="289">
        <f>G90+7</f>
        <v>43987</v>
      </c>
      <c r="H91" s="347"/>
    </row>
    <row r="92" spans="1:8">
      <c r="A92" s="308"/>
      <c r="B92" s="366"/>
      <c r="C92" s="366"/>
      <c r="D92" s="304"/>
      <c r="E92" s="303"/>
      <c r="F92" s="303"/>
      <c r="G92" s="303"/>
      <c r="H92" s="347"/>
    </row>
    <row r="93" spans="1:8">
      <c r="A93" s="308" t="s">
        <v>1897</v>
      </c>
      <c r="C93" s="405"/>
      <c r="E93" s="303"/>
      <c r="F93" s="303"/>
      <c r="G93" s="303"/>
    </row>
    <row r="94" spans="1:8">
      <c r="B94" s="346" t="s">
        <v>31</v>
      </c>
      <c r="C94" s="346" t="s">
        <v>32</v>
      </c>
      <c r="D94" s="345" t="s">
        <v>33</v>
      </c>
      <c r="E94" s="294" t="s">
        <v>172</v>
      </c>
      <c r="F94" s="294" t="s">
        <v>172</v>
      </c>
      <c r="G94" s="294" t="s">
        <v>1907</v>
      </c>
      <c r="H94" s="294" t="s">
        <v>1897</v>
      </c>
    </row>
    <row r="95" spans="1:8">
      <c r="B95" s="344"/>
      <c r="C95" s="344"/>
      <c r="D95" s="343"/>
      <c r="E95" s="294" t="s">
        <v>1087</v>
      </c>
      <c r="F95" s="294" t="s">
        <v>35</v>
      </c>
      <c r="G95" s="294" t="s">
        <v>36</v>
      </c>
      <c r="H95" s="294" t="s">
        <v>36</v>
      </c>
    </row>
    <row r="96" spans="1:8">
      <c r="B96" s="340" t="s">
        <v>1900</v>
      </c>
      <c r="C96" s="340" t="s">
        <v>1770</v>
      </c>
      <c r="D96" s="293" t="s">
        <v>1906</v>
      </c>
      <c r="E96" s="289">
        <f>F96-4</f>
        <v>43921</v>
      </c>
      <c r="F96" s="289">
        <v>43925</v>
      </c>
      <c r="G96" s="289">
        <f>F96+34</f>
        <v>43959</v>
      </c>
      <c r="H96" s="294" t="s">
        <v>1898</v>
      </c>
    </row>
    <row r="97" spans="1:8">
      <c r="B97" s="363" t="s">
        <v>1905</v>
      </c>
      <c r="C97" s="340" t="s">
        <v>1779</v>
      </c>
      <c r="D97" s="292"/>
      <c r="E97" s="289">
        <f>E96+7</f>
        <v>43928</v>
      </c>
      <c r="F97" s="289">
        <f>F96+7</f>
        <v>43932</v>
      </c>
      <c r="G97" s="289">
        <f>G96+7</f>
        <v>43966</v>
      </c>
      <c r="H97" s="294" t="s">
        <v>1898</v>
      </c>
    </row>
    <row r="98" spans="1:8">
      <c r="B98" s="340" t="s">
        <v>1904</v>
      </c>
      <c r="C98" s="340" t="s">
        <v>1903</v>
      </c>
      <c r="D98" s="292"/>
      <c r="E98" s="289">
        <f>E97+7</f>
        <v>43935</v>
      </c>
      <c r="F98" s="289">
        <f>F97+7</f>
        <v>43939</v>
      </c>
      <c r="G98" s="289">
        <f>G97+7</f>
        <v>43973</v>
      </c>
      <c r="H98" s="294" t="s">
        <v>1898</v>
      </c>
    </row>
    <row r="99" spans="1:8">
      <c r="B99" s="363" t="s">
        <v>1902</v>
      </c>
      <c r="C99" s="340" t="s">
        <v>1901</v>
      </c>
      <c r="D99" s="290"/>
      <c r="E99" s="289">
        <f>E98+7</f>
        <v>43942</v>
      </c>
      <c r="F99" s="289">
        <f>F98+7</f>
        <v>43946</v>
      </c>
      <c r="G99" s="289">
        <f>G98+7</f>
        <v>43980</v>
      </c>
      <c r="H99" s="294" t="s">
        <v>1898</v>
      </c>
    </row>
    <row r="100" spans="1:8">
      <c r="B100" s="340" t="s">
        <v>1900</v>
      </c>
      <c r="C100" s="340" t="s">
        <v>1899</v>
      </c>
      <c r="D100" s="361"/>
      <c r="E100" s="289">
        <f>E99+7</f>
        <v>43949</v>
      </c>
      <c r="F100" s="289">
        <f>F99+7</f>
        <v>43953</v>
      </c>
      <c r="G100" s="289">
        <f>G99+7</f>
        <v>43987</v>
      </c>
      <c r="H100" s="294" t="s">
        <v>1898</v>
      </c>
    </row>
    <row r="101" spans="1:8">
      <c r="B101" s="285"/>
      <c r="C101" s="285"/>
    </row>
    <row r="102" spans="1:8">
      <c r="B102" s="346" t="s">
        <v>31</v>
      </c>
      <c r="C102" s="346" t="s">
        <v>32</v>
      </c>
      <c r="D102" s="345" t="s">
        <v>33</v>
      </c>
      <c r="E102" s="294" t="s">
        <v>172</v>
      </c>
      <c r="F102" s="294" t="s">
        <v>172</v>
      </c>
      <c r="G102" s="294" t="s">
        <v>173</v>
      </c>
      <c r="H102" s="294" t="s">
        <v>1897</v>
      </c>
    </row>
    <row r="103" spans="1:8">
      <c r="B103" s="344"/>
      <c r="C103" s="344"/>
      <c r="D103" s="343"/>
      <c r="E103" s="294" t="s">
        <v>1087</v>
      </c>
      <c r="F103" s="294" t="s">
        <v>35</v>
      </c>
      <c r="G103" s="294" t="s">
        <v>36</v>
      </c>
      <c r="H103" s="294" t="s">
        <v>36</v>
      </c>
    </row>
    <row r="104" spans="1:8" ht="16.5" customHeight="1">
      <c r="B104" s="340" t="s">
        <v>1813</v>
      </c>
      <c r="C104" s="340" t="s">
        <v>71</v>
      </c>
      <c r="D104" s="293" t="s">
        <v>1812</v>
      </c>
      <c r="E104" s="289">
        <f>F104-4</f>
        <v>43922</v>
      </c>
      <c r="F104" s="289">
        <v>43926</v>
      </c>
      <c r="G104" s="289">
        <f>F104+33</f>
        <v>43959</v>
      </c>
      <c r="H104" s="294" t="s">
        <v>1894</v>
      </c>
    </row>
    <row r="105" spans="1:8">
      <c r="B105" s="340" t="s">
        <v>1811</v>
      </c>
      <c r="C105" s="362" t="s">
        <v>297</v>
      </c>
      <c r="D105" s="292"/>
      <c r="E105" s="289">
        <f>E104+7</f>
        <v>43929</v>
      </c>
      <c r="F105" s="289">
        <f>F104+7</f>
        <v>43933</v>
      </c>
      <c r="G105" s="289">
        <f>F105+33</f>
        <v>43966</v>
      </c>
      <c r="H105" s="294" t="s">
        <v>1894</v>
      </c>
    </row>
    <row r="106" spans="1:8">
      <c r="B106" s="340" t="s">
        <v>1810</v>
      </c>
      <c r="C106" s="362" t="s">
        <v>297</v>
      </c>
      <c r="D106" s="292"/>
      <c r="E106" s="289">
        <f>E105+7</f>
        <v>43936</v>
      </c>
      <c r="F106" s="289">
        <f>F105+7</f>
        <v>43940</v>
      </c>
      <c r="G106" s="289">
        <f>F106+33</f>
        <v>43973</v>
      </c>
      <c r="H106" s="294" t="s">
        <v>1894</v>
      </c>
    </row>
    <row r="107" spans="1:8">
      <c r="B107" s="340" t="s">
        <v>1809</v>
      </c>
      <c r="C107" s="362" t="s">
        <v>76</v>
      </c>
      <c r="D107" s="290"/>
      <c r="E107" s="289">
        <f>E106+7</f>
        <v>43943</v>
      </c>
      <c r="F107" s="289">
        <f>F106+7</f>
        <v>43947</v>
      </c>
      <c r="G107" s="289">
        <f>F107+33</f>
        <v>43980</v>
      </c>
      <c r="H107" s="294" t="s">
        <v>1894</v>
      </c>
    </row>
    <row r="108" spans="1:8">
      <c r="B108" s="340" t="s">
        <v>1808</v>
      </c>
      <c r="C108" s="340" t="s">
        <v>71</v>
      </c>
      <c r="D108" s="361"/>
      <c r="E108" s="289">
        <f>E107+7</f>
        <v>43950</v>
      </c>
      <c r="F108" s="289">
        <f>F107+7</f>
        <v>43954</v>
      </c>
      <c r="G108" s="289">
        <f>F108+33</f>
        <v>43987</v>
      </c>
      <c r="H108" s="294" t="s">
        <v>1894</v>
      </c>
    </row>
    <row r="109" spans="1:8">
      <c r="B109" s="372"/>
      <c r="C109" s="372"/>
      <c r="D109" s="304"/>
      <c r="E109" s="303"/>
      <c r="F109" s="303"/>
      <c r="G109" s="303"/>
    </row>
    <row r="110" spans="1:8">
      <c r="A110" s="308" t="s">
        <v>55</v>
      </c>
      <c r="B110" s="308"/>
      <c r="C110" s="308"/>
      <c r="G110" s="364"/>
      <c r="H110" s="364"/>
    </row>
    <row r="111" spans="1:8">
      <c r="A111" s="308"/>
      <c r="B111" s="346" t="s">
        <v>31</v>
      </c>
      <c r="C111" s="346" t="s">
        <v>32</v>
      </c>
      <c r="D111" s="345" t="s">
        <v>33</v>
      </c>
      <c r="E111" s="294" t="s">
        <v>172</v>
      </c>
      <c r="F111" s="294" t="s">
        <v>172</v>
      </c>
      <c r="G111" s="294" t="s">
        <v>1893</v>
      </c>
      <c r="H111" s="294" t="s">
        <v>1896</v>
      </c>
    </row>
    <row r="112" spans="1:8">
      <c r="A112" s="308"/>
      <c r="B112" s="344"/>
      <c r="C112" s="344"/>
      <c r="D112" s="343"/>
      <c r="E112" s="294" t="s">
        <v>1087</v>
      </c>
      <c r="F112" s="294" t="s">
        <v>35</v>
      </c>
      <c r="G112" s="294" t="s">
        <v>36</v>
      </c>
      <c r="H112" s="294" t="s">
        <v>36</v>
      </c>
    </row>
    <row r="113" spans="1:8" ht="16.5" customHeight="1">
      <c r="A113" s="308"/>
      <c r="B113" s="340" t="s">
        <v>1813</v>
      </c>
      <c r="C113" s="340" t="s">
        <v>71</v>
      </c>
      <c r="D113" s="293" t="s">
        <v>1812</v>
      </c>
      <c r="E113" s="289">
        <f>F113-4</f>
        <v>43922</v>
      </c>
      <c r="F113" s="289">
        <v>43926</v>
      </c>
      <c r="G113" s="289">
        <f>F113+28</f>
        <v>43954</v>
      </c>
      <c r="H113" s="289" t="s">
        <v>45</v>
      </c>
    </row>
    <row r="114" spans="1:8">
      <c r="A114" s="308"/>
      <c r="B114" s="340" t="s">
        <v>1811</v>
      </c>
      <c r="C114" s="362" t="s">
        <v>297</v>
      </c>
      <c r="D114" s="292"/>
      <c r="E114" s="289">
        <f>E113+7</f>
        <v>43929</v>
      </c>
      <c r="F114" s="289">
        <f>F113+7</f>
        <v>43933</v>
      </c>
      <c r="G114" s="289">
        <f>F114+28</f>
        <v>43961</v>
      </c>
      <c r="H114" s="289" t="s">
        <v>45</v>
      </c>
    </row>
    <row r="115" spans="1:8">
      <c r="A115" s="308"/>
      <c r="B115" s="340" t="s">
        <v>1810</v>
      </c>
      <c r="C115" s="362" t="s">
        <v>297</v>
      </c>
      <c r="D115" s="292"/>
      <c r="E115" s="289">
        <f>E114+7</f>
        <v>43936</v>
      </c>
      <c r="F115" s="289">
        <f>F114+7</f>
        <v>43940</v>
      </c>
      <c r="G115" s="289">
        <f>F115+28</f>
        <v>43968</v>
      </c>
      <c r="H115" s="289" t="s">
        <v>45</v>
      </c>
    </row>
    <row r="116" spans="1:8">
      <c r="A116" s="308"/>
      <c r="B116" s="340" t="s">
        <v>1809</v>
      </c>
      <c r="C116" s="362" t="s">
        <v>76</v>
      </c>
      <c r="D116" s="290"/>
      <c r="E116" s="289">
        <f>E115+7</f>
        <v>43943</v>
      </c>
      <c r="F116" s="289">
        <f>F115+7</f>
        <v>43947</v>
      </c>
      <c r="G116" s="289">
        <f>F116+28</f>
        <v>43975</v>
      </c>
      <c r="H116" s="289" t="s">
        <v>45</v>
      </c>
    </row>
    <row r="117" spans="1:8">
      <c r="A117" s="308"/>
      <c r="B117" s="340" t="s">
        <v>1808</v>
      </c>
      <c r="C117" s="340" t="s">
        <v>71</v>
      </c>
      <c r="D117" s="361"/>
      <c r="E117" s="289">
        <f>E116+7</f>
        <v>43950</v>
      </c>
      <c r="F117" s="289">
        <f>F116+7</f>
        <v>43954</v>
      </c>
      <c r="G117" s="289">
        <f>F117+28</f>
        <v>43982</v>
      </c>
      <c r="H117" s="289" t="s">
        <v>45</v>
      </c>
    </row>
    <row r="118" spans="1:8">
      <c r="A118" s="308"/>
      <c r="B118" s="372"/>
      <c r="C118" s="372"/>
      <c r="D118" s="304"/>
      <c r="E118" s="303"/>
      <c r="F118" s="303"/>
      <c r="G118" s="303"/>
      <c r="H118" s="325"/>
    </row>
    <row r="119" spans="1:8">
      <c r="A119" s="339" t="s">
        <v>52</v>
      </c>
      <c r="B119" s="339"/>
      <c r="C119" s="335"/>
      <c r="D119" s="335"/>
      <c r="E119" s="335"/>
      <c r="F119" s="308"/>
      <c r="G119" s="308"/>
      <c r="H119" s="364"/>
    </row>
    <row r="120" spans="1:8">
      <c r="A120" s="308"/>
      <c r="B120" s="346" t="s">
        <v>31</v>
      </c>
      <c r="C120" s="346" t="s">
        <v>32</v>
      </c>
      <c r="D120" s="345" t="s">
        <v>33</v>
      </c>
      <c r="E120" s="294" t="s">
        <v>172</v>
      </c>
      <c r="F120" s="294" t="s">
        <v>172</v>
      </c>
      <c r="G120" s="294" t="s">
        <v>1895</v>
      </c>
      <c r="H120" s="294" t="s">
        <v>53</v>
      </c>
    </row>
    <row r="121" spans="1:8">
      <c r="A121" s="308"/>
      <c r="B121" s="344"/>
      <c r="C121" s="344"/>
      <c r="D121" s="343"/>
      <c r="E121" s="294" t="s">
        <v>1087</v>
      </c>
      <c r="F121" s="294" t="s">
        <v>35</v>
      </c>
      <c r="G121" s="294" t="s">
        <v>36</v>
      </c>
      <c r="H121" s="294" t="s">
        <v>36</v>
      </c>
    </row>
    <row r="122" spans="1:8" ht="16.5" customHeight="1">
      <c r="A122" s="308"/>
      <c r="B122" s="340" t="s">
        <v>1813</v>
      </c>
      <c r="C122" s="340" t="s">
        <v>71</v>
      </c>
      <c r="D122" s="293" t="s">
        <v>1812</v>
      </c>
      <c r="E122" s="289">
        <f>F122-4</f>
        <v>43922</v>
      </c>
      <c r="F122" s="289">
        <v>43926</v>
      </c>
      <c r="G122" s="289">
        <f>F122+33</f>
        <v>43959</v>
      </c>
      <c r="H122" s="294" t="s">
        <v>1894</v>
      </c>
    </row>
    <row r="123" spans="1:8">
      <c r="A123" s="308"/>
      <c r="B123" s="340" t="s">
        <v>1811</v>
      </c>
      <c r="C123" s="362" t="s">
        <v>297</v>
      </c>
      <c r="D123" s="292"/>
      <c r="E123" s="289">
        <f>E122+7</f>
        <v>43929</v>
      </c>
      <c r="F123" s="289">
        <f>F122+7</f>
        <v>43933</v>
      </c>
      <c r="G123" s="289">
        <f>F123+33</f>
        <v>43966</v>
      </c>
      <c r="H123" s="294" t="s">
        <v>1894</v>
      </c>
    </row>
    <row r="124" spans="1:8">
      <c r="A124" s="308" t="s">
        <v>298</v>
      </c>
      <c r="B124" s="340" t="s">
        <v>1810</v>
      </c>
      <c r="C124" s="362" t="s">
        <v>297</v>
      </c>
      <c r="D124" s="292"/>
      <c r="E124" s="289">
        <f>E123+7</f>
        <v>43936</v>
      </c>
      <c r="F124" s="289">
        <f>F123+7</f>
        <v>43940</v>
      </c>
      <c r="G124" s="289">
        <f>F124+33</f>
        <v>43973</v>
      </c>
      <c r="H124" s="294" t="s">
        <v>1894</v>
      </c>
    </row>
    <row r="125" spans="1:8">
      <c r="A125" s="308"/>
      <c r="B125" s="340" t="s">
        <v>1809</v>
      </c>
      <c r="C125" s="362" t="s">
        <v>76</v>
      </c>
      <c r="D125" s="290"/>
      <c r="E125" s="289">
        <f>E124+7</f>
        <v>43943</v>
      </c>
      <c r="F125" s="289">
        <f>F124+7</f>
        <v>43947</v>
      </c>
      <c r="G125" s="289">
        <f>F125+33</f>
        <v>43980</v>
      </c>
      <c r="H125" s="294" t="s">
        <v>1894</v>
      </c>
    </row>
    <row r="126" spans="1:8">
      <c r="A126" s="308"/>
      <c r="B126" s="340" t="s">
        <v>1808</v>
      </c>
      <c r="C126" s="340" t="s">
        <v>71</v>
      </c>
      <c r="D126" s="361"/>
      <c r="E126" s="289">
        <f>E125+7</f>
        <v>43950</v>
      </c>
      <c r="F126" s="289">
        <f>F125+7</f>
        <v>43954</v>
      </c>
      <c r="G126" s="289">
        <f>F126+33</f>
        <v>43987</v>
      </c>
      <c r="H126" s="294" t="s">
        <v>1894</v>
      </c>
    </row>
    <row r="127" spans="1:8">
      <c r="A127" s="308"/>
      <c r="B127" s="372"/>
      <c r="C127" s="372"/>
      <c r="D127" s="304"/>
      <c r="E127" s="303"/>
      <c r="F127" s="303"/>
      <c r="G127" s="303"/>
      <c r="H127" s="303"/>
    </row>
    <row r="128" spans="1:8">
      <c r="A128" s="308" t="s">
        <v>51</v>
      </c>
    </row>
    <row r="129" spans="1:8">
      <c r="A129" s="308"/>
      <c r="B129" s="346" t="s">
        <v>31</v>
      </c>
      <c r="C129" s="346" t="s">
        <v>32</v>
      </c>
      <c r="D129" s="345" t="s">
        <v>33</v>
      </c>
      <c r="E129" s="294" t="s">
        <v>172</v>
      </c>
      <c r="F129" s="294" t="s">
        <v>172</v>
      </c>
      <c r="G129" s="294" t="s">
        <v>1893</v>
      </c>
      <c r="H129" s="294" t="s">
        <v>51</v>
      </c>
    </row>
    <row r="130" spans="1:8">
      <c r="A130" s="308"/>
      <c r="B130" s="344"/>
      <c r="C130" s="344"/>
      <c r="D130" s="343"/>
      <c r="E130" s="294" t="s">
        <v>1087</v>
      </c>
      <c r="F130" s="294" t="s">
        <v>35</v>
      </c>
      <c r="G130" s="294" t="s">
        <v>36</v>
      </c>
      <c r="H130" s="294" t="s">
        <v>36</v>
      </c>
    </row>
    <row r="131" spans="1:8" ht="16.5" customHeight="1">
      <c r="A131" s="308"/>
      <c r="B131" s="340" t="s">
        <v>1880</v>
      </c>
      <c r="C131" s="340" t="s">
        <v>1779</v>
      </c>
      <c r="D131" s="293" t="s">
        <v>1879</v>
      </c>
      <c r="E131" s="289">
        <f>F131-6</f>
        <v>43917</v>
      </c>
      <c r="F131" s="289">
        <v>43923</v>
      </c>
      <c r="G131" s="289">
        <f>F131+28</f>
        <v>43951</v>
      </c>
      <c r="H131" s="289" t="s">
        <v>45</v>
      </c>
    </row>
    <row r="132" spans="1:8">
      <c r="A132" s="308"/>
      <c r="B132" s="340" t="s">
        <v>1878</v>
      </c>
      <c r="C132" s="362" t="s">
        <v>1770</v>
      </c>
      <c r="D132" s="292"/>
      <c r="E132" s="289">
        <f>F132-5</f>
        <v>43930</v>
      </c>
      <c r="F132" s="289">
        <v>43935</v>
      </c>
      <c r="G132" s="289">
        <f>F132+29</f>
        <v>43964</v>
      </c>
      <c r="H132" s="289" t="s">
        <v>45</v>
      </c>
    </row>
    <row r="133" spans="1:8">
      <c r="A133" s="308"/>
      <c r="B133" s="340" t="s">
        <v>1877</v>
      </c>
      <c r="C133" s="362" t="s">
        <v>1772</v>
      </c>
      <c r="D133" s="292"/>
      <c r="E133" s="289">
        <f>F133-5</f>
        <v>43937</v>
      </c>
      <c r="F133" s="289">
        <f>F132+7</f>
        <v>43942</v>
      </c>
      <c r="G133" s="289">
        <f>F133+29</f>
        <v>43971</v>
      </c>
      <c r="H133" s="289" t="s">
        <v>45</v>
      </c>
    </row>
    <row r="134" spans="1:8">
      <c r="A134" s="308"/>
      <c r="B134" s="340" t="s">
        <v>1876</v>
      </c>
      <c r="C134" s="362" t="s">
        <v>1875</v>
      </c>
      <c r="D134" s="290"/>
      <c r="E134" s="289">
        <f>F134-5</f>
        <v>43944</v>
      </c>
      <c r="F134" s="289">
        <f>F133+7</f>
        <v>43949</v>
      </c>
      <c r="G134" s="289">
        <f>F134+29</f>
        <v>43978</v>
      </c>
      <c r="H134" s="289" t="s">
        <v>45</v>
      </c>
    </row>
    <row r="135" spans="1:8">
      <c r="A135" s="308"/>
      <c r="B135" s="340"/>
      <c r="C135" s="340"/>
      <c r="D135" s="361"/>
      <c r="E135" s="289">
        <f>F135-5</f>
        <v>43951</v>
      </c>
      <c r="F135" s="289">
        <f>F134+7</f>
        <v>43956</v>
      </c>
      <c r="G135" s="289">
        <f>F135+29</f>
        <v>43985</v>
      </c>
      <c r="H135" s="289" t="s">
        <v>45</v>
      </c>
    </row>
    <row r="136" spans="1:8">
      <c r="A136" s="308"/>
      <c r="B136" s="372"/>
      <c r="C136" s="372"/>
      <c r="D136" s="304"/>
      <c r="E136" s="303"/>
      <c r="F136" s="303"/>
      <c r="G136" s="303"/>
      <c r="H136" s="303"/>
    </row>
    <row r="137" spans="1:8">
      <c r="A137" s="308" t="s">
        <v>56</v>
      </c>
      <c r="B137" s="335"/>
      <c r="C137" s="335"/>
      <c r="D137" s="335"/>
      <c r="E137" s="335"/>
      <c r="F137" s="308"/>
      <c r="G137" s="308"/>
      <c r="H137" s="364"/>
    </row>
    <row r="138" spans="1:8">
      <c r="A138" s="308"/>
      <c r="B138" s="346" t="s">
        <v>31</v>
      </c>
      <c r="C138" s="346" t="s">
        <v>32</v>
      </c>
      <c r="D138" s="345" t="s">
        <v>33</v>
      </c>
      <c r="E138" s="294" t="s">
        <v>172</v>
      </c>
      <c r="F138" s="294" t="s">
        <v>172</v>
      </c>
      <c r="G138" s="294" t="s">
        <v>173</v>
      </c>
      <c r="H138" s="294" t="s">
        <v>1892</v>
      </c>
    </row>
    <row r="139" spans="1:8">
      <c r="A139" s="308"/>
      <c r="B139" s="344"/>
      <c r="C139" s="344"/>
      <c r="D139" s="343"/>
      <c r="E139" s="294" t="s">
        <v>1087</v>
      </c>
      <c r="F139" s="294" t="s">
        <v>35</v>
      </c>
      <c r="G139" s="294" t="s">
        <v>36</v>
      </c>
      <c r="H139" s="294" t="s">
        <v>36</v>
      </c>
    </row>
    <row r="140" spans="1:8" ht="16.5" customHeight="1">
      <c r="A140" s="308"/>
      <c r="B140" s="340" t="s">
        <v>1813</v>
      </c>
      <c r="C140" s="340" t="s">
        <v>71</v>
      </c>
      <c r="D140" s="293" t="s">
        <v>1812</v>
      </c>
      <c r="E140" s="289">
        <f>F140-4</f>
        <v>43922</v>
      </c>
      <c r="F140" s="289">
        <v>43926</v>
      </c>
      <c r="G140" s="289">
        <f>F140+33</f>
        <v>43959</v>
      </c>
      <c r="H140" s="289" t="s">
        <v>185</v>
      </c>
    </row>
    <row r="141" spans="1:8">
      <c r="A141" s="308"/>
      <c r="B141" s="340" t="s">
        <v>1811</v>
      </c>
      <c r="C141" s="362" t="s">
        <v>297</v>
      </c>
      <c r="D141" s="292"/>
      <c r="E141" s="289">
        <f>E140+7</f>
        <v>43929</v>
      </c>
      <c r="F141" s="289">
        <f>F140+7</f>
        <v>43933</v>
      </c>
      <c r="G141" s="289">
        <f>F141+33</f>
        <v>43966</v>
      </c>
      <c r="H141" s="289" t="s">
        <v>185</v>
      </c>
    </row>
    <row r="142" spans="1:8">
      <c r="A142" s="308"/>
      <c r="B142" s="340" t="s">
        <v>1810</v>
      </c>
      <c r="C142" s="362" t="s">
        <v>297</v>
      </c>
      <c r="D142" s="292"/>
      <c r="E142" s="289">
        <f>E141+7</f>
        <v>43936</v>
      </c>
      <c r="F142" s="289">
        <f>F141+7</f>
        <v>43940</v>
      </c>
      <c r="G142" s="289">
        <f>F142+33</f>
        <v>43973</v>
      </c>
      <c r="H142" s="289" t="s">
        <v>185</v>
      </c>
    </row>
    <row r="143" spans="1:8">
      <c r="A143" s="308"/>
      <c r="B143" s="340" t="s">
        <v>1809</v>
      </c>
      <c r="C143" s="362" t="s">
        <v>76</v>
      </c>
      <c r="D143" s="290"/>
      <c r="E143" s="289">
        <f>E142+7</f>
        <v>43943</v>
      </c>
      <c r="F143" s="289">
        <f>F142+7</f>
        <v>43947</v>
      </c>
      <c r="G143" s="289">
        <f>F143+33</f>
        <v>43980</v>
      </c>
      <c r="H143" s="289" t="s">
        <v>185</v>
      </c>
    </row>
    <row r="144" spans="1:8">
      <c r="A144" s="308"/>
      <c r="B144" s="340" t="s">
        <v>1808</v>
      </c>
      <c r="C144" s="340" t="s">
        <v>71</v>
      </c>
      <c r="D144" s="361"/>
      <c r="E144" s="289">
        <f>E143+7</f>
        <v>43950</v>
      </c>
      <c r="F144" s="289">
        <f>F143+7</f>
        <v>43954</v>
      </c>
      <c r="G144" s="289">
        <f>F144+33</f>
        <v>43987</v>
      </c>
      <c r="H144" s="289" t="s">
        <v>185</v>
      </c>
    </row>
    <row r="145" spans="1:8">
      <c r="A145" s="308"/>
      <c r="B145" s="372"/>
      <c r="C145" s="372"/>
      <c r="D145" s="304"/>
      <c r="E145" s="303"/>
      <c r="F145" s="303"/>
      <c r="G145" s="303"/>
      <c r="H145" s="303"/>
    </row>
    <row r="146" spans="1:8">
      <c r="A146" s="308" t="s">
        <v>44</v>
      </c>
    </row>
    <row r="147" spans="1:8">
      <c r="B147" s="346" t="s">
        <v>31</v>
      </c>
      <c r="C147" s="346" t="s">
        <v>32</v>
      </c>
      <c r="D147" s="345" t="s">
        <v>33</v>
      </c>
      <c r="E147" s="294" t="s">
        <v>172</v>
      </c>
      <c r="F147" s="294" t="s">
        <v>172</v>
      </c>
      <c r="G147" s="294" t="s">
        <v>1891</v>
      </c>
      <c r="H147" s="294" t="s">
        <v>1890</v>
      </c>
    </row>
    <row r="148" spans="1:8">
      <c r="B148" s="344"/>
      <c r="C148" s="344"/>
      <c r="D148" s="343"/>
      <c r="E148" s="294" t="s">
        <v>1087</v>
      </c>
      <c r="F148" s="294" t="s">
        <v>35</v>
      </c>
      <c r="G148" s="294" t="s">
        <v>36</v>
      </c>
      <c r="H148" s="294" t="s">
        <v>36</v>
      </c>
    </row>
    <row r="149" spans="1:8" ht="16.5" customHeight="1">
      <c r="B149" s="340" t="s">
        <v>1889</v>
      </c>
      <c r="C149" s="340" t="s">
        <v>222</v>
      </c>
      <c r="D149" s="293" t="s">
        <v>1888</v>
      </c>
      <c r="E149" s="289">
        <f>F149-5</f>
        <v>43923</v>
      </c>
      <c r="F149" s="289">
        <v>43928</v>
      </c>
      <c r="G149" s="289">
        <f>F149+32</f>
        <v>43960</v>
      </c>
      <c r="H149" s="294" t="s">
        <v>1883</v>
      </c>
    </row>
    <row r="150" spans="1:8">
      <c r="B150" s="340" t="s">
        <v>1887</v>
      </c>
      <c r="C150" s="362" t="s">
        <v>38</v>
      </c>
      <c r="D150" s="292"/>
      <c r="E150" s="289">
        <f>E149+7</f>
        <v>43930</v>
      </c>
      <c r="F150" s="289">
        <f>F149+7</f>
        <v>43935</v>
      </c>
      <c r="G150" s="289">
        <f>G149+7</f>
        <v>43967</v>
      </c>
      <c r="H150" s="294" t="s">
        <v>1883</v>
      </c>
    </row>
    <row r="151" spans="1:8">
      <c r="B151" s="340" t="s">
        <v>1886</v>
      </c>
      <c r="C151" s="362" t="s">
        <v>297</v>
      </c>
      <c r="D151" s="292"/>
      <c r="E151" s="289">
        <f>E150+7</f>
        <v>43937</v>
      </c>
      <c r="F151" s="289">
        <f>F150+7</f>
        <v>43942</v>
      </c>
      <c r="G151" s="289">
        <f>G150+7</f>
        <v>43974</v>
      </c>
      <c r="H151" s="294" t="s">
        <v>1883</v>
      </c>
    </row>
    <row r="152" spans="1:8">
      <c r="B152" s="340" t="s">
        <v>1885</v>
      </c>
      <c r="C152" s="362" t="s">
        <v>1884</v>
      </c>
      <c r="D152" s="290"/>
      <c r="E152" s="289">
        <f>E151+7</f>
        <v>43944</v>
      </c>
      <c r="F152" s="289">
        <f>F151+7</f>
        <v>43949</v>
      </c>
      <c r="G152" s="289">
        <f>G151+7</f>
        <v>43981</v>
      </c>
      <c r="H152" s="294" t="s">
        <v>1883</v>
      </c>
    </row>
    <row r="153" spans="1:8">
      <c r="B153" s="340" t="s">
        <v>1384</v>
      </c>
      <c r="C153" s="340"/>
      <c r="D153" s="361"/>
      <c r="E153" s="289">
        <f>E152+7</f>
        <v>43951</v>
      </c>
      <c r="F153" s="289">
        <f>F152+7</f>
        <v>43956</v>
      </c>
      <c r="G153" s="289">
        <f>G152+7</f>
        <v>43988</v>
      </c>
      <c r="H153" s="294" t="s">
        <v>1883</v>
      </c>
    </row>
    <row r="154" spans="1:8">
      <c r="B154" s="372"/>
      <c r="C154" s="372"/>
      <c r="D154" s="304"/>
      <c r="E154" s="303"/>
      <c r="F154" s="303"/>
      <c r="G154" s="303"/>
      <c r="H154" s="325"/>
    </row>
    <row r="155" spans="1:8">
      <c r="A155" s="308" t="s">
        <v>1882</v>
      </c>
    </row>
    <row r="156" spans="1:8">
      <c r="B156" s="346" t="s">
        <v>31</v>
      </c>
      <c r="C156" s="346" t="s">
        <v>32</v>
      </c>
      <c r="D156" s="345" t="s">
        <v>33</v>
      </c>
      <c r="E156" s="294" t="s">
        <v>172</v>
      </c>
      <c r="F156" s="294" t="s">
        <v>172</v>
      </c>
      <c r="G156" s="294" t="s">
        <v>181</v>
      </c>
      <c r="H156" s="294" t="s">
        <v>1881</v>
      </c>
    </row>
    <row r="157" spans="1:8">
      <c r="B157" s="344"/>
      <c r="C157" s="344"/>
      <c r="D157" s="343"/>
      <c r="E157" s="294" t="s">
        <v>1087</v>
      </c>
      <c r="F157" s="294" t="s">
        <v>35</v>
      </c>
      <c r="G157" s="294" t="s">
        <v>36</v>
      </c>
      <c r="H157" s="294" t="s">
        <v>36</v>
      </c>
    </row>
    <row r="158" spans="1:8" ht="16.5" customHeight="1">
      <c r="B158" s="340" t="s">
        <v>1880</v>
      </c>
      <c r="C158" s="340" t="s">
        <v>1779</v>
      </c>
      <c r="D158" s="293" t="s">
        <v>1879</v>
      </c>
      <c r="E158" s="289">
        <f>F158-6</f>
        <v>43917</v>
      </c>
      <c r="F158" s="289">
        <v>43923</v>
      </c>
      <c r="G158" s="289">
        <f>F158+28</f>
        <v>43951</v>
      </c>
      <c r="H158" s="294" t="s">
        <v>45</v>
      </c>
    </row>
    <row r="159" spans="1:8">
      <c r="B159" s="340" t="s">
        <v>1878</v>
      </c>
      <c r="C159" s="362" t="s">
        <v>1770</v>
      </c>
      <c r="D159" s="292"/>
      <c r="E159" s="289">
        <f>F159-5</f>
        <v>43930</v>
      </c>
      <c r="F159" s="289">
        <v>43935</v>
      </c>
      <c r="G159" s="289">
        <f>F159+29</f>
        <v>43964</v>
      </c>
      <c r="H159" s="294" t="s">
        <v>45</v>
      </c>
    </row>
    <row r="160" spans="1:8">
      <c r="B160" s="340" t="s">
        <v>1877</v>
      </c>
      <c r="C160" s="362" t="s">
        <v>1772</v>
      </c>
      <c r="D160" s="292"/>
      <c r="E160" s="289">
        <f>F160-5</f>
        <v>43937</v>
      </c>
      <c r="F160" s="289">
        <f>F159+7</f>
        <v>43942</v>
      </c>
      <c r="G160" s="289">
        <f>F160+29</f>
        <v>43971</v>
      </c>
      <c r="H160" s="294" t="s">
        <v>45</v>
      </c>
    </row>
    <row r="161" spans="1:8">
      <c r="B161" s="340" t="s">
        <v>1876</v>
      </c>
      <c r="C161" s="362" t="s">
        <v>1875</v>
      </c>
      <c r="D161" s="290"/>
      <c r="E161" s="289">
        <f>F161-5</f>
        <v>43944</v>
      </c>
      <c r="F161" s="289">
        <f>F160+7</f>
        <v>43949</v>
      </c>
      <c r="G161" s="289">
        <f>F161+29</f>
        <v>43978</v>
      </c>
      <c r="H161" s="294" t="s">
        <v>45</v>
      </c>
    </row>
    <row r="162" spans="1:8">
      <c r="B162" s="340"/>
      <c r="C162" s="340"/>
      <c r="D162" s="361"/>
      <c r="E162" s="289">
        <f>F162-5</f>
        <v>43951</v>
      </c>
      <c r="F162" s="289">
        <f>F161+7</f>
        <v>43956</v>
      </c>
      <c r="G162" s="289">
        <f>F162+29</f>
        <v>43985</v>
      </c>
      <c r="H162" s="294" t="s">
        <v>45</v>
      </c>
    </row>
    <row r="163" spans="1:8">
      <c r="B163" s="372"/>
      <c r="C163" s="372"/>
      <c r="D163" s="304"/>
      <c r="E163" s="303"/>
      <c r="F163" s="303"/>
      <c r="G163" s="303"/>
    </row>
    <row r="164" spans="1:8">
      <c r="A164" s="358" t="s">
        <v>188</v>
      </c>
      <c r="B164" s="359"/>
      <c r="C164" s="359"/>
      <c r="D164" s="358"/>
      <c r="E164" s="358"/>
      <c r="F164" s="358"/>
      <c r="G164" s="358"/>
      <c r="H164" s="336"/>
    </row>
    <row r="165" spans="1:8">
      <c r="A165" s="308" t="s">
        <v>1874</v>
      </c>
      <c r="B165" s="285"/>
      <c r="C165" s="285"/>
    </row>
    <row r="166" spans="1:8">
      <c r="B166" s="346" t="s">
        <v>31</v>
      </c>
      <c r="C166" s="346" t="s">
        <v>32</v>
      </c>
      <c r="D166" s="345" t="s">
        <v>33</v>
      </c>
      <c r="E166" s="294" t="s">
        <v>172</v>
      </c>
      <c r="F166" s="294" t="s">
        <v>172</v>
      </c>
      <c r="G166" s="294" t="s">
        <v>1873</v>
      </c>
    </row>
    <row r="167" spans="1:8">
      <c r="B167" s="344"/>
      <c r="C167" s="344"/>
      <c r="D167" s="343"/>
      <c r="E167" s="294" t="s">
        <v>1087</v>
      </c>
      <c r="F167" s="294" t="s">
        <v>35</v>
      </c>
      <c r="G167" s="294" t="s">
        <v>36</v>
      </c>
    </row>
    <row r="168" spans="1:8" ht="16.5" customHeight="1">
      <c r="B168" s="340" t="s">
        <v>1872</v>
      </c>
      <c r="C168" s="340" t="s">
        <v>1871</v>
      </c>
      <c r="D168" s="293" t="s">
        <v>1870</v>
      </c>
      <c r="E168" s="289">
        <f>F168-3</f>
        <v>43921</v>
      </c>
      <c r="F168" s="289">
        <v>43924</v>
      </c>
      <c r="G168" s="289">
        <f>F168+32</f>
        <v>43956</v>
      </c>
    </row>
    <row r="169" spans="1:8">
      <c r="B169" s="363" t="s">
        <v>1869</v>
      </c>
      <c r="C169" s="362" t="s">
        <v>1774</v>
      </c>
      <c r="D169" s="292"/>
      <c r="E169" s="289">
        <f>E168+7</f>
        <v>43928</v>
      </c>
      <c r="F169" s="289">
        <v>43933</v>
      </c>
      <c r="G169" s="289">
        <f>F169+32</f>
        <v>43965</v>
      </c>
    </row>
    <row r="170" spans="1:8">
      <c r="B170" s="340" t="s">
        <v>1868</v>
      </c>
      <c r="C170" s="362" t="s">
        <v>1867</v>
      </c>
      <c r="D170" s="292"/>
      <c r="E170" s="289">
        <f>E169+7</f>
        <v>43935</v>
      </c>
      <c r="F170" s="289">
        <f>F169+7</f>
        <v>43940</v>
      </c>
      <c r="G170" s="289">
        <f>F170+32</f>
        <v>43972</v>
      </c>
    </row>
    <row r="171" spans="1:8">
      <c r="B171" s="363" t="s">
        <v>1866</v>
      </c>
      <c r="C171" s="362" t="s">
        <v>1865</v>
      </c>
      <c r="D171" s="290"/>
      <c r="E171" s="289">
        <f>E170+7</f>
        <v>43942</v>
      </c>
      <c r="F171" s="289">
        <f>F170+7</f>
        <v>43947</v>
      </c>
      <c r="G171" s="289">
        <f>F171+32</f>
        <v>43979</v>
      </c>
    </row>
    <row r="172" spans="1:8">
      <c r="B172" s="340"/>
      <c r="C172" s="340"/>
      <c r="D172" s="361"/>
      <c r="E172" s="289">
        <f>E171+7</f>
        <v>43949</v>
      </c>
      <c r="F172" s="289">
        <f>F171+7</f>
        <v>43954</v>
      </c>
      <c r="G172" s="289">
        <f>F172+32</f>
        <v>43986</v>
      </c>
    </row>
    <row r="173" spans="1:8">
      <c r="B173" s="285"/>
      <c r="C173" s="367"/>
      <c r="D173" s="304"/>
      <c r="E173" s="303"/>
      <c r="G173" s="404"/>
    </row>
    <row r="174" spans="1:8" s="308" customFormat="1">
      <c r="A174" s="308" t="s">
        <v>189</v>
      </c>
      <c r="B174" s="285"/>
      <c r="C174" s="403"/>
      <c r="D174" s="379"/>
      <c r="E174" s="285"/>
      <c r="F174" s="285"/>
      <c r="G174" s="285"/>
    </row>
    <row r="175" spans="1:8">
      <c r="B175" s="346" t="s">
        <v>31</v>
      </c>
      <c r="C175" s="346" t="s">
        <v>32</v>
      </c>
      <c r="D175" s="345" t="s">
        <v>33</v>
      </c>
      <c r="E175" s="294" t="s">
        <v>172</v>
      </c>
      <c r="F175" s="294" t="s">
        <v>172</v>
      </c>
      <c r="G175" s="294" t="s">
        <v>1864</v>
      </c>
    </row>
    <row r="176" spans="1:8">
      <c r="B176" s="344"/>
      <c r="C176" s="344"/>
      <c r="D176" s="343"/>
      <c r="E176" s="294" t="s">
        <v>1087</v>
      </c>
      <c r="F176" s="294" t="s">
        <v>35</v>
      </c>
      <c r="G176" s="294" t="s">
        <v>36</v>
      </c>
    </row>
    <row r="177" spans="1:7" ht="16.5" customHeight="1">
      <c r="B177" s="340" t="s">
        <v>1863</v>
      </c>
      <c r="C177" s="340" t="s">
        <v>1862</v>
      </c>
      <c r="D177" s="293" t="s">
        <v>1861</v>
      </c>
      <c r="E177" s="289">
        <f>F177-6</f>
        <v>43921</v>
      </c>
      <c r="F177" s="289">
        <v>43927</v>
      </c>
      <c r="G177" s="289">
        <f>F177+30</f>
        <v>43957</v>
      </c>
    </row>
    <row r="178" spans="1:7">
      <c r="B178" s="363" t="s">
        <v>1860</v>
      </c>
      <c r="C178" s="362" t="s">
        <v>1859</v>
      </c>
      <c r="D178" s="292"/>
      <c r="E178" s="289">
        <f>E177+7</f>
        <v>43928</v>
      </c>
      <c r="F178" s="289">
        <f>F177+7</f>
        <v>43934</v>
      </c>
      <c r="G178" s="289">
        <f>F178+30</f>
        <v>43964</v>
      </c>
    </row>
    <row r="179" spans="1:7">
      <c r="B179" s="340" t="s">
        <v>1858</v>
      </c>
      <c r="C179" s="362" t="s">
        <v>1844</v>
      </c>
      <c r="D179" s="292"/>
      <c r="E179" s="289">
        <f>E178+7</f>
        <v>43935</v>
      </c>
      <c r="F179" s="289">
        <f>F178+7</f>
        <v>43941</v>
      </c>
      <c r="G179" s="289">
        <f>F179+30</f>
        <v>43971</v>
      </c>
    </row>
    <row r="180" spans="1:7">
      <c r="B180" s="363" t="s">
        <v>1857</v>
      </c>
      <c r="C180" s="362" t="s">
        <v>1844</v>
      </c>
      <c r="D180" s="290"/>
      <c r="E180" s="289">
        <f>E179+7</f>
        <v>43942</v>
      </c>
      <c r="F180" s="289">
        <f>F179+7</f>
        <v>43948</v>
      </c>
      <c r="G180" s="289">
        <f>F180+30</f>
        <v>43978</v>
      </c>
    </row>
    <row r="181" spans="1:7">
      <c r="B181" s="340"/>
      <c r="C181" s="340"/>
      <c r="D181" s="361"/>
      <c r="E181" s="289">
        <f>E180+7</f>
        <v>43949</v>
      </c>
      <c r="F181" s="289">
        <f>F180+7</f>
        <v>43955</v>
      </c>
      <c r="G181" s="289">
        <f>F181+30</f>
        <v>43985</v>
      </c>
    </row>
    <row r="182" spans="1:7">
      <c r="B182" s="285"/>
      <c r="C182" s="285"/>
      <c r="F182" s="303"/>
      <c r="G182" s="303"/>
    </row>
    <row r="183" spans="1:7">
      <c r="A183" s="339" t="s">
        <v>1856</v>
      </c>
      <c r="B183" s="339"/>
    </row>
    <row r="184" spans="1:7">
      <c r="B184" s="346" t="s">
        <v>31</v>
      </c>
      <c r="C184" s="346" t="s">
        <v>32</v>
      </c>
      <c r="D184" s="345" t="s">
        <v>33</v>
      </c>
      <c r="E184" s="294" t="s">
        <v>172</v>
      </c>
      <c r="F184" s="294" t="s">
        <v>172</v>
      </c>
      <c r="G184" s="294" t="s">
        <v>1855</v>
      </c>
    </row>
    <row r="185" spans="1:7">
      <c r="B185" s="344"/>
      <c r="C185" s="344"/>
      <c r="D185" s="343"/>
      <c r="E185" s="294" t="s">
        <v>1087</v>
      </c>
      <c r="F185" s="294" t="s">
        <v>35</v>
      </c>
      <c r="G185" s="294" t="s">
        <v>36</v>
      </c>
    </row>
    <row r="186" spans="1:7">
      <c r="B186" s="340" t="s">
        <v>1854</v>
      </c>
      <c r="C186" s="340" t="s">
        <v>1853</v>
      </c>
      <c r="D186" s="293" t="s">
        <v>1852</v>
      </c>
      <c r="E186" s="289">
        <f>F186-4</f>
        <v>43923</v>
      </c>
      <c r="F186" s="289">
        <v>43927</v>
      </c>
      <c r="G186" s="289">
        <f>F186+28</f>
        <v>43955</v>
      </c>
    </row>
    <row r="187" spans="1:7">
      <c r="B187" s="363" t="s">
        <v>1851</v>
      </c>
      <c r="C187" s="340" t="s">
        <v>1850</v>
      </c>
      <c r="D187" s="292"/>
      <c r="E187" s="289">
        <f>F187-4</f>
        <v>43927</v>
      </c>
      <c r="F187" s="289">
        <v>43931</v>
      </c>
      <c r="G187" s="289">
        <f>F187+28</f>
        <v>43959</v>
      </c>
    </row>
    <row r="188" spans="1:7">
      <c r="B188" s="340" t="s">
        <v>1849</v>
      </c>
      <c r="C188" s="340" t="s">
        <v>1848</v>
      </c>
      <c r="D188" s="292"/>
      <c r="E188" s="289">
        <f>E187+7</f>
        <v>43934</v>
      </c>
      <c r="F188" s="289">
        <f>F187+7</f>
        <v>43938</v>
      </c>
      <c r="G188" s="289">
        <f>F188+28</f>
        <v>43966</v>
      </c>
    </row>
    <row r="189" spans="1:7">
      <c r="B189" s="363" t="s">
        <v>1847</v>
      </c>
      <c r="C189" s="340" t="s">
        <v>1846</v>
      </c>
      <c r="D189" s="290"/>
      <c r="E189" s="289">
        <f>E188+7</f>
        <v>43941</v>
      </c>
      <c r="F189" s="289">
        <f>F188+7</f>
        <v>43945</v>
      </c>
      <c r="G189" s="289">
        <f>F189+28</f>
        <v>43973</v>
      </c>
    </row>
    <row r="190" spans="1:7">
      <c r="B190" s="399" t="s">
        <v>1845</v>
      </c>
      <c r="C190" s="340" t="s">
        <v>1844</v>
      </c>
      <c r="D190" s="361"/>
      <c r="E190" s="289">
        <f>E189+7</f>
        <v>43948</v>
      </c>
      <c r="F190" s="289">
        <f>F189+7</f>
        <v>43952</v>
      </c>
      <c r="G190" s="289">
        <f>F190+28</f>
        <v>43980</v>
      </c>
    </row>
    <row r="191" spans="1:7">
      <c r="B191" s="366"/>
      <c r="C191" s="366"/>
      <c r="D191" s="304"/>
      <c r="E191" s="303"/>
      <c r="F191" s="303"/>
      <c r="G191" s="303"/>
    </row>
    <row r="192" spans="1:7">
      <c r="A192" s="308" t="s">
        <v>1842</v>
      </c>
    </row>
    <row r="193" spans="1:8">
      <c r="B193" s="346" t="s">
        <v>31</v>
      </c>
      <c r="C193" s="346" t="s">
        <v>32</v>
      </c>
      <c r="D193" s="345" t="s">
        <v>33</v>
      </c>
      <c r="E193" s="294" t="s">
        <v>172</v>
      </c>
      <c r="F193" s="294" t="s">
        <v>172</v>
      </c>
      <c r="G193" s="294" t="s">
        <v>1843</v>
      </c>
      <c r="H193" s="294" t="s">
        <v>1842</v>
      </c>
    </row>
    <row r="194" spans="1:8">
      <c r="B194" s="344"/>
      <c r="C194" s="344"/>
      <c r="D194" s="343"/>
      <c r="E194" s="294" t="s">
        <v>1087</v>
      </c>
      <c r="F194" s="294" t="s">
        <v>35</v>
      </c>
      <c r="G194" s="294" t="s">
        <v>36</v>
      </c>
      <c r="H194" s="294" t="s">
        <v>36</v>
      </c>
    </row>
    <row r="195" spans="1:8" ht="16.5" customHeight="1">
      <c r="B195" s="340" t="s">
        <v>1841</v>
      </c>
      <c r="C195" s="340" t="s">
        <v>1840</v>
      </c>
      <c r="D195" s="293" t="s">
        <v>1839</v>
      </c>
      <c r="E195" s="289">
        <f>F195-7</f>
        <v>43916</v>
      </c>
      <c r="F195" s="289">
        <v>43923</v>
      </c>
      <c r="G195" s="289">
        <f>F195+26</f>
        <v>43949</v>
      </c>
      <c r="H195" s="289" t="s">
        <v>1831</v>
      </c>
    </row>
    <row r="196" spans="1:8">
      <c r="B196" s="363" t="s">
        <v>1838</v>
      </c>
      <c r="C196" s="340" t="s">
        <v>1837</v>
      </c>
      <c r="D196" s="292"/>
      <c r="E196" s="289">
        <f>E195+7</f>
        <v>43923</v>
      </c>
      <c r="F196" s="289">
        <f>F195+7</f>
        <v>43930</v>
      </c>
      <c r="G196" s="289">
        <f>F196+26</f>
        <v>43956</v>
      </c>
      <c r="H196" s="289" t="s">
        <v>1831</v>
      </c>
    </row>
    <row r="197" spans="1:8">
      <c r="B197" s="340" t="s">
        <v>1836</v>
      </c>
      <c r="C197" s="340" t="s">
        <v>1835</v>
      </c>
      <c r="D197" s="292"/>
      <c r="E197" s="289">
        <f>E196+7</f>
        <v>43930</v>
      </c>
      <c r="F197" s="289">
        <f>F196+7</f>
        <v>43937</v>
      </c>
      <c r="G197" s="289">
        <f>F197+26</f>
        <v>43963</v>
      </c>
      <c r="H197" s="289" t="s">
        <v>1831</v>
      </c>
    </row>
    <row r="198" spans="1:8">
      <c r="B198" s="363" t="s">
        <v>1834</v>
      </c>
      <c r="C198" s="340"/>
      <c r="D198" s="290"/>
      <c r="E198" s="289">
        <f>E197+7</f>
        <v>43937</v>
      </c>
      <c r="F198" s="289">
        <f>F197+7</f>
        <v>43944</v>
      </c>
      <c r="G198" s="289">
        <f>F198+26</f>
        <v>43970</v>
      </c>
      <c r="H198" s="289" t="s">
        <v>1831</v>
      </c>
    </row>
    <row r="199" spans="1:8">
      <c r="B199" s="340" t="s">
        <v>1833</v>
      </c>
      <c r="C199" s="340" t="s">
        <v>1832</v>
      </c>
      <c r="D199" s="361"/>
      <c r="E199" s="289">
        <f>E198+7</f>
        <v>43944</v>
      </c>
      <c r="F199" s="289">
        <f>F198+7</f>
        <v>43951</v>
      </c>
      <c r="G199" s="289">
        <f>F199+26</f>
        <v>43977</v>
      </c>
      <c r="H199" s="289" t="s">
        <v>1831</v>
      </c>
    </row>
    <row r="200" spans="1:8">
      <c r="B200" s="308"/>
      <c r="C200" s="308"/>
      <c r="D200" s="308"/>
      <c r="E200" s="303"/>
      <c r="F200" s="303"/>
      <c r="G200" s="303"/>
      <c r="H200" s="303"/>
    </row>
    <row r="201" spans="1:8">
      <c r="A201" s="308" t="s">
        <v>61</v>
      </c>
      <c r="B201" s="285"/>
      <c r="C201" s="285"/>
      <c r="E201" s="308"/>
      <c r="F201" s="308"/>
      <c r="G201" s="364"/>
    </row>
    <row r="202" spans="1:8">
      <c r="B202" s="346" t="s">
        <v>31</v>
      </c>
      <c r="C202" s="346" t="s">
        <v>32</v>
      </c>
      <c r="D202" s="345" t="s">
        <v>33</v>
      </c>
      <c r="E202" s="294" t="s">
        <v>172</v>
      </c>
      <c r="F202" s="294" t="s">
        <v>172</v>
      </c>
      <c r="G202" s="294" t="s">
        <v>192</v>
      </c>
    </row>
    <row r="203" spans="1:8">
      <c r="B203" s="344"/>
      <c r="C203" s="344"/>
      <c r="D203" s="343"/>
      <c r="E203" s="294" t="s">
        <v>1087</v>
      </c>
      <c r="F203" s="294" t="s">
        <v>35</v>
      </c>
      <c r="G203" s="294" t="s">
        <v>36</v>
      </c>
    </row>
    <row r="204" spans="1:8" ht="16.5" customHeight="1">
      <c r="B204" s="340" t="s">
        <v>1830</v>
      </c>
      <c r="C204" s="340" t="s">
        <v>71</v>
      </c>
      <c r="D204" s="293" t="s">
        <v>1829</v>
      </c>
      <c r="E204" s="289">
        <f>F204-4</f>
        <v>43922</v>
      </c>
      <c r="F204" s="289">
        <v>43926</v>
      </c>
      <c r="G204" s="289">
        <f>F204+28</f>
        <v>43954</v>
      </c>
    </row>
    <row r="205" spans="1:8">
      <c r="B205" s="340" t="s">
        <v>1828</v>
      </c>
      <c r="C205" s="362" t="s">
        <v>297</v>
      </c>
      <c r="D205" s="292"/>
      <c r="E205" s="289">
        <f>E204+7</f>
        <v>43929</v>
      </c>
      <c r="F205" s="289">
        <f>F204+7</f>
        <v>43933</v>
      </c>
      <c r="G205" s="289">
        <f>G204+7</f>
        <v>43961</v>
      </c>
    </row>
    <row r="206" spans="1:8">
      <c r="B206" s="340" t="s">
        <v>1827</v>
      </c>
      <c r="C206" s="362" t="s">
        <v>297</v>
      </c>
      <c r="D206" s="292"/>
      <c r="E206" s="289">
        <f>E205+7</f>
        <v>43936</v>
      </c>
      <c r="F206" s="289">
        <f>F205+7</f>
        <v>43940</v>
      </c>
      <c r="G206" s="289">
        <f>G205+7</f>
        <v>43968</v>
      </c>
    </row>
    <row r="207" spans="1:8">
      <c r="B207" s="340" t="s">
        <v>1826</v>
      </c>
      <c r="C207" s="362" t="s">
        <v>76</v>
      </c>
      <c r="D207" s="290"/>
      <c r="E207" s="289">
        <f>E206+7</f>
        <v>43943</v>
      </c>
      <c r="F207" s="289">
        <f>F206+7</f>
        <v>43947</v>
      </c>
      <c r="G207" s="289">
        <f>G206+7</f>
        <v>43975</v>
      </c>
    </row>
    <row r="208" spans="1:8">
      <c r="B208" s="340" t="s">
        <v>1825</v>
      </c>
      <c r="C208" s="340" t="s">
        <v>71</v>
      </c>
      <c r="D208" s="361"/>
      <c r="E208" s="289">
        <f>E207+7</f>
        <v>43950</v>
      </c>
      <c r="F208" s="289">
        <f>F207+7</f>
        <v>43954</v>
      </c>
      <c r="G208" s="289">
        <f>G207+7</f>
        <v>43982</v>
      </c>
    </row>
    <row r="209" spans="1:8">
      <c r="B209" s="372"/>
      <c r="C209" s="372"/>
      <c r="D209" s="304"/>
      <c r="E209" s="303"/>
      <c r="F209" s="303"/>
      <c r="G209" s="303"/>
    </row>
    <row r="210" spans="1:8">
      <c r="A210" s="308" t="s">
        <v>1824</v>
      </c>
      <c r="B210" s="366"/>
      <c r="C210" s="335"/>
      <c r="D210" s="308"/>
      <c r="E210" s="308"/>
      <c r="F210" s="308"/>
      <c r="G210" s="364"/>
    </row>
    <row r="211" spans="1:8">
      <c r="A211" s="308"/>
      <c r="B211" s="346" t="s">
        <v>31</v>
      </c>
      <c r="C211" s="346" t="s">
        <v>32</v>
      </c>
      <c r="D211" s="345" t="s">
        <v>33</v>
      </c>
      <c r="E211" s="294" t="s">
        <v>172</v>
      </c>
      <c r="F211" s="294" t="s">
        <v>172</v>
      </c>
      <c r="G211" s="294" t="s">
        <v>1823</v>
      </c>
    </row>
    <row r="212" spans="1:8">
      <c r="A212" s="308"/>
      <c r="B212" s="344"/>
      <c r="C212" s="344"/>
      <c r="D212" s="343"/>
      <c r="E212" s="294" t="s">
        <v>1087</v>
      </c>
      <c r="F212" s="294" t="s">
        <v>35</v>
      </c>
      <c r="G212" s="294" t="s">
        <v>36</v>
      </c>
    </row>
    <row r="213" spans="1:8" ht="16.5" customHeight="1">
      <c r="A213" s="308"/>
      <c r="B213" s="340"/>
      <c r="C213" s="340"/>
      <c r="D213" s="293" t="s">
        <v>1822</v>
      </c>
      <c r="E213" s="289">
        <f>F213-6</f>
        <v>43916</v>
      </c>
      <c r="F213" s="289">
        <v>43922</v>
      </c>
      <c r="G213" s="289">
        <f>F213+30</f>
        <v>43952</v>
      </c>
    </row>
    <row r="214" spans="1:8">
      <c r="A214" s="308"/>
      <c r="B214" s="340" t="s">
        <v>1821</v>
      </c>
      <c r="C214" s="362" t="s">
        <v>132</v>
      </c>
      <c r="D214" s="292"/>
      <c r="E214" s="289">
        <f>E213+7</f>
        <v>43923</v>
      </c>
      <c r="F214" s="289">
        <f>F213+7</f>
        <v>43929</v>
      </c>
      <c r="G214" s="289">
        <f>F214+30</f>
        <v>43959</v>
      </c>
    </row>
    <row r="215" spans="1:8">
      <c r="A215" s="308"/>
      <c r="B215" s="340" t="s">
        <v>1820</v>
      </c>
      <c r="C215" s="362" t="s">
        <v>1819</v>
      </c>
      <c r="D215" s="292"/>
      <c r="E215" s="289">
        <f>E214+7</f>
        <v>43930</v>
      </c>
      <c r="F215" s="289">
        <f>F214+7</f>
        <v>43936</v>
      </c>
      <c r="G215" s="289">
        <f>F215+30</f>
        <v>43966</v>
      </c>
    </row>
    <row r="216" spans="1:8">
      <c r="A216" s="308"/>
      <c r="B216" s="340" t="s">
        <v>1501</v>
      </c>
      <c r="C216" s="362"/>
      <c r="D216" s="290"/>
      <c r="E216" s="289">
        <f>E215+7</f>
        <v>43937</v>
      </c>
      <c r="F216" s="289">
        <f>F215+7</f>
        <v>43943</v>
      </c>
      <c r="G216" s="289">
        <f>F216+30</f>
        <v>43973</v>
      </c>
    </row>
    <row r="217" spans="1:8">
      <c r="B217" s="340" t="s">
        <v>1818</v>
      </c>
      <c r="C217" s="340" t="s">
        <v>1817</v>
      </c>
      <c r="D217" s="361"/>
      <c r="E217" s="289">
        <f>E216+7</f>
        <v>43944</v>
      </c>
      <c r="F217" s="289">
        <f>F216+7</f>
        <v>43950</v>
      </c>
      <c r="G217" s="289">
        <f>F217+30</f>
        <v>43980</v>
      </c>
    </row>
    <row r="218" spans="1:8">
      <c r="B218" s="285"/>
      <c r="C218" s="285"/>
      <c r="F218" s="303"/>
      <c r="G218" s="303"/>
    </row>
    <row r="219" spans="1:8">
      <c r="A219" s="308" t="s">
        <v>68</v>
      </c>
      <c r="B219" s="285"/>
      <c r="C219" s="285"/>
      <c r="F219" s="308"/>
      <c r="G219" s="364"/>
    </row>
    <row r="220" spans="1:8">
      <c r="B220" s="346" t="s">
        <v>31</v>
      </c>
      <c r="C220" s="346" t="s">
        <v>32</v>
      </c>
      <c r="D220" s="345" t="s">
        <v>33</v>
      </c>
      <c r="E220" s="294" t="s">
        <v>172</v>
      </c>
      <c r="F220" s="294" t="s">
        <v>172</v>
      </c>
      <c r="G220" s="294" t="s">
        <v>1816</v>
      </c>
      <c r="H220" s="294" t="s">
        <v>1816</v>
      </c>
    </row>
    <row r="221" spans="1:8">
      <c r="B221" s="344"/>
      <c r="C221" s="344"/>
      <c r="D221" s="343"/>
      <c r="E221" s="294" t="s">
        <v>1087</v>
      </c>
      <c r="F221" s="294" t="s">
        <v>35</v>
      </c>
      <c r="G221" s="294" t="s">
        <v>36</v>
      </c>
      <c r="H221" s="294" t="s">
        <v>36</v>
      </c>
    </row>
    <row r="222" spans="1:8" ht="16.5" customHeight="1">
      <c r="B222" s="340" t="s">
        <v>1813</v>
      </c>
      <c r="C222" s="340" t="s">
        <v>71</v>
      </c>
      <c r="D222" s="293" t="s">
        <v>1812</v>
      </c>
      <c r="E222" s="289">
        <f>F222-4</f>
        <v>43922</v>
      </c>
      <c r="F222" s="289">
        <v>43926</v>
      </c>
      <c r="G222" s="289">
        <f>F222+28</f>
        <v>43954</v>
      </c>
      <c r="H222" s="289" t="s">
        <v>1807</v>
      </c>
    </row>
    <row r="223" spans="1:8">
      <c r="B223" s="340" t="s">
        <v>1811</v>
      </c>
      <c r="C223" s="362" t="s">
        <v>297</v>
      </c>
      <c r="D223" s="292"/>
      <c r="E223" s="289">
        <f>E222+7</f>
        <v>43929</v>
      </c>
      <c r="F223" s="289">
        <f>F222+7</f>
        <v>43933</v>
      </c>
      <c r="G223" s="289">
        <f>G222+7</f>
        <v>43961</v>
      </c>
      <c r="H223" s="289" t="s">
        <v>1807</v>
      </c>
    </row>
    <row r="224" spans="1:8">
      <c r="B224" s="340" t="s">
        <v>1810</v>
      </c>
      <c r="C224" s="362" t="s">
        <v>297</v>
      </c>
      <c r="D224" s="292"/>
      <c r="E224" s="289">
        <f>E223+7</f>
        <v>43936</v>
      </c>
      <c r="F224" s="289">
        <f>F223+7</f>
        <v>43940</v>
      </c>
      <c r="G224" s="289">
        <f>G223+7</f>
        <v>43968</v>
      </c>
      <c r="H224" s="289" t="s">
        <v>1807</v>
      </c>
    </row>
    <row r="225" spans="1:8">
      <c r="B225" s="340" t="s">
        <v>1809</v>
      </c>
      <c r="C225" s="362" t="s">
        <v>76</v>
      </c>
      <c r="D225" s="290"/>
      <c r="E225" s="289">
        <f>E224+7</f>
        <v>43943</v>
      </c>
      <c r="F225" s="289">
        <f>F224+7</f>
        <v>43947</v>
      </c>
      <c r="G225" s="289">
        <f>G224+7</f>
        <v>43975</v>
      </c>
      <c r="H225" s="289" t="s">
        <v>1807</v>
      </c>
    </row>
    <row r="226" spans="1:8">
      <c r="B226" s="340" t="s">
        <v>1808</v>
      </c>
      <c r="C226" s="340" t="s">
        <v>71</v>
      </c>
      <c r="D226" s="361"/>
      <c r="E226" s="289">
        <f>E225+7</f>
        <v>43950</v>
      </c>
      <c r="F226" s="289">
        <f>F225+7</f>
        <v>43954</v>
      </c>
      <c r="G226" s="289">
        <f>G225+7</f>
        <v>43982</v>
      </c>
      <c r="H226" s="289" t="s">
        <v>1807</v>
      </c>
    </row>
    <row r="227" spans="1:8">
      <c r="B227" s="285"/>
      <c r="C227" s="285"/>
      <c r="E227" s="303"/>
      <c r="F227" s="303"/>
      <c r="G227" s="303"/>
    </row>
    <row r="228" spans="1:8">
      <c r="A228" s="308" t="s">
        <v>194</v>
      </c>
      <c r="B228" s="285"/>
      <c r="C228" s="285"/>
    </row>
    <row r="229" spans="1:8">
      <c r="B229" s="346" t="s">
        <v>31</v>
      </c>
      <c r="C229" s="346" t="s">
        <v>32</v>
      </c>
      <c r="D229" s="345" t="s">
        <v>33</v>
      </c>
      <c r="E229" s="294" t="s">
        <v>172</v>
      </c>
      <c r="F229" s="294" t="s">
        <v>172</v>
      </c>
      <c r="G229" s="294" t="s">
        <v>1815</v>
      </c>
      <c r="H229" s="294" t="s">
        <v>1814</v>
      </c>
    </row>
    <row r="230" spans="1:8">
      <c r="B230" s="344"/>
      <c r="C230" s="344"/>
      <c r="D230" s="343"/>
      <c r="E230" s="294" t="s">
        <v>1087</v>
      </c>
      <c r="F230" s="294" t="s">
        <v>35</v>
      </c>
      <c r="G230" s="294" t="s">
        <v>36</v>
      </c>
      <c r="H230" s="294" t="s">
        <v>36</v>
      </c>
    </row>
    <row r="231" spans="1:8" ht="16.5" customHeight="1">
      <c r="B231" s="340" t="s">
        <v>1813</v>
      </c>
      <c r="C231" s="340" t="s">
        <v>71</v>
      </c>
      <c r="D231" s="293" t="s">
        <v>1812</v>
      </c>
      <c r="E231" s="289">
        <f>F231-4</f>
        <v>43922</v>
      </c>
      <c r="F231" s="289">
        <v>43926</v>
      </c>
      <c r="G231" s="289">
        <f>F231+28</f>
        <v>43954</v>
      </c>
      <c r="H231" s="289" t="s">
        <v>1807</v>
      </c>
    </row>
    <row r="232" spans="1:8">
      <c r="B232" s="340" t="s">
        <v>1811</v>
      </c>
      <c r="C232" s="362" t="s">
        <v>297</v>
      </c>
      <c r="D232" s="292"/>
      <c r="E232" s="289">
        <f>E231+7</f>
        <v>43929</v>
      </c>
      <c r="F232" s="289">
        <f>F231+7</f>
        <v>43933</v>
      </c>
      <c r="G232" s="289">
        <f>G231+7</f>
        <v>43961</v>
      </c>
      <c r="H232" s="289" t="s">
        <v>1807</v>
      </c>
    </row>
    <row r="233" spans="1:8">
      <c r="B233" s="340" t="s">
        <v>1810</v>
      </c>
      <c r="C233" s="362" t="s">
        <v>297</v>
      </c>
      <c r="D233" s="292"/>
      <c r="E233" s="289">
        <f>E232+7</f>
        <v>43936</v>
      </c>
      <c r="F233" s="289">
        <f>F232+7</f>
        <v>43940</v>
      </c>
      <c r="G233" s="289">
        <f>G232+7</f>
        <v>43968</v>
      </c>
      <c r="H233" s="289" t="s">
        <v>1807</v>
      </c>
    </row>
    <row r="234" spans="1:8">
      <c r="B234" s="340" t="s">
        <v>1809</v>
      </c>
      <c r="C234" s="362" t="s">
        <v>76</v>
      </c>
      <c r="D234" s="290"/>
      <c r="E234" s="289">
        <f>E233+7</f>
        <v>43943</v>
      </c>
      <c r="F234" s="289">
        <f>F233+7</f>
        <v>43947</v>
      </c>
      <c r="G234" s="289">
        <f>G233+7</f>
        <v>43975</v>
      </c>
      <c r="H234" s="289" t="s">
        <v>1807</v>
      </c>
    </row>
    <row r="235" spans="1:8">
      <c r="B235" s="340" t="s">
        <v>1808</v>
      </c>
      <c r="C235" s="340" t="s">
        <v>71</v>
      </c>
      <c r="D235" s="361"/>
      <c r="E235" s="289">
        <f>E234+7</f>
        <v>43950</v>
      </c>
      <c r="F235" s="289">
        <f>F234+7</f>
        <v>43954</v>
      </c>
      <c r="G235" s="289">
        <f>G234+7</f>
        <v>43982</v>
      </c>
      <c r="H235" s="289" t="s">
        <v>1807</v>
      </c>
    </row>
    <row r="236" spans="1:8">
      <c r="B236" s="372"/>
      <c r="C236" s="372"/>
      <c r="D236" s="304"/>
      <c r="E236" s="303"/>
      <c r="F236" s="303"/>
      <c r="G236" s="303"/>
      <c r="H236" s="303"/>
    </row>
    <row r="237" spans="1:8">
      <c r="A237" s="308" t="s">
        <v>193</v>
      </c>
      <c r="B237" s="285"/>
      <c r="C237" s="285"/>
      <c r="E237" s="308"/>
      <c r="F237" s="308"/>
      <c r="G237" s="364"/>
    </row>
    <row r="238" spans="1:8">
      <c r="B238" s="346" t="s">
        <v>31</v>
      </c>
      <c r="C238" s="346" t="s">
        <v>32</v>
      </c>
      <c r="D238" s="345" t="s">
        <v>33</v>
      </c>
      <c r="E238" s="294" t="s">
        <v>172</v>
      </c>
      <c r="F238" s="294" t="s">
        <v>172</v>
      </c>
      <c r="G238" s="294" t="s">
        <v>1806</v>
      </c>
    </row>
    <row r="239" spans="1:8">
      <c r="B239" s="344"/>
      <c r="C239" s="344"/>
      <c r="D239" s="343"/>
      <c r="E239" s="294" t="s">
        <v>1087</v>
      </c>
      <c r="F239" s="294" t="s">
        <v>35</v>
      </c>
      <c r="G239" s="294" t="s">
        <v>36</v>
      </c>
    </row>
    <row r="240" spans="1:8" ht="16.5" customHeight="1">
      <c r="B240" s="340" t="s">
        <v>1802</v>
      </c>
      <c r="C240" s="340" t="s">
        <v>1801</v>
      </c>
      <c r="D240" s="293" t="s">
        <v>1800</v>
      </c>
      <c r="E240" s="289">
        <f>F240-5</f>
        <v>43917</v>
      </c>
      <c r="F240" s="289">
        <v>43922</v>
      </c>
      <c r="G240" s="289">
        <f>F240+25</f>
        <v>43947</v>
      </c>
    </row>
    <row r="241" spans="1:7">
      <c r="B241" s="340" t="s">
        <v>1384</v>
      </c>
      <c r="C241" s="362"/>
      <c r="D241" s="292"/>
      <c r="E241" s="289">
        <f>E240+7</f>
        <v>43924</v>
      </c>
      <c r="F241" s="289">
        <f>F240+7</f>
        <v>43929</v>
      </c>
      <c r="G241" s="289">
        <f>F241+25</f>
        <v>43954</v>
      </c>
    </row>
    <row r="242" spans="1:7">
      <c r="B242" s="340" t="s">
        <v>1799</v>
      </c>
      <c r="C242" s="362" t="s">
        <v>232</v>
      </c>
      <c r="D242" s="292"/>
      <c r="E242" s="289">
        <f>E241+7</f>
        <v>43931</v>
      </c>
      <c r="F242" s="289">
        <f>F241+7</f>
        <v>43936</v>
      </c>
      <c r="G242" s="289">
        <f>F242+25</f>
        <v>43961</v>
      </c>
    </row>
    <row r="243" spans="1:7">
      <c r="B243" s="340" t="s">
        <v>1798</v>
      </c>
      <c r="C243" s="362" t="s">
        <v>1797</v>
      </c>
      <c r="D243" s="290"/>
      <c r="E243" s="289">
        <f>E242+7</f>
        <v>43938</v>
      </c>
      <c r="F243" s="289">
        <f>F242+7</f>
        <v>43943</v>
      </c>
      <c r="G243" s="289">
        <f>F243+25</f>
        <v>43968</v>
      </c>
    </row>
    <row r="244" spans="1:7">
      <c r="B244" s="340" t="s">
        <v>1796</v>
      </c>
      <c r="C244" s="340" t="s">
        <v>251</v>
      </c>
      <c r="D244" s="361"/>
      <c r="E244" s="289">
        <f>E243+7</f>
        <v>43945</v>
      </c>
      <c r="F244" s="289">
        <f>F243+7</f>
        <v>43950</v>
      </c>
      <c r="G244" s="289">
        <f>F244+25</f>
        <v>43975</v>
      </c>
    </row>
    <row r="245" spans="1:7">
      <c r="B245" s="402"/>
      <c r="C245" s="402"/>
      <c r="E245" s="303"/>
      <c r="F245" s="303"/>
      <c r="G245" s="303"/>
    </row>
    <row r="246" spans="1:7">
      <c r="A246" s="308" t="s">
        <v>46</v>
      </c>
      <c r="B246" s="285"/>
      <c r="C246" s="285"/>
      <c r="F246" s="308"/>
      <c r="G246" s="364"/>
    </row>
    <row r="247" spans="1:7">
      <c r="B247" s="346" t="s">
        <v>31</v>
      </c>
      <c r="C247" s="346" t="s">
        <v>32</v>
      </c>
      <c r="D247" s="345" t="s">
        <v>33</v>
      </c>
      <c r="E247" s="294" t="s">
        <v>172</v>
      </c>
      <c r="F247" s="294" t="s">
        <v>172</v>
      </c>
      <c r="G247" s="294" t="s">
        <v>1805</v>
      </c>
    </row>
    <row r="248" spans="1:7">
      <c r="B248" s="344"/>
      <c r="C248" s="344"/>
      <c r="D248" s="343"/>
      <c r="E248" s="294" t="s">
        <v>1087</v>
      </c>
      <c r="F248" s="294" t="s">
        <v>35</v>
      </c>
      <c r="G248" s="294" t="s">
        <v>36</v>
      </c>
    </row>
    <row r="249" spans="1:7" ht="16.5" customHeight="1">
      <c r="B249" s="340" t="s">
        <v>1802</v>
      </c>
      <c r="C249" s="340" t="s">
        <v>1801</v>
      </c>
      <c r="D249" s="293" t="s">
        <v>1800</v>
      </c>
      <c r="E249" s="289">
        <f>F249-5</f>
        <v>43917</v>
      </c>
      <c r="F249" s="289">
        <v>43922</v>
      </c>
      <c r="G249" s="289">
        <f>F249+33</f>
        <v>43955</v>
      </c>
    </row>
    <row r="250" spans="1:7">
      <c r="B250" s="340" t="s">
        <v>1384</v>
      </c>
      <c r="C250" s="362"/>
      <c r="D250" s="292"/>
      <c r="E250" s="289">
        <f>E249+7</f>
        <v>43924</v>
      </c>
      <c r="F250" s="289">
        <f>F249+7</f>
        <v>43929</v>
      </c>
      <c r="G250" s="289">
        <f>F250+33</f>
        <v>43962</v>
      </c>
    </row>
    <row r="251" spans="1:7">
      <c r="B251" s="340" t="s">
        <v>1799</v>
      </c>
      <c r="C251" s="362" t="s">
        <v>232</v>
      </c>
      <c r="D251" s="292"/>
      <c r="E251" s="289">
        <f>E250+7</f>
        <v>43931</v>
      </c>
      <c r="F251" s="289">
        <f>F250+7</f>
        <v>43936</v>
      </c>
      <c r="G251" s="289">
        <f>F251+33</f>
        <v>43969</v>
      </c>
    </row>
    <row r="252" spans="1:7">
      <c r="B252" s="340" t="s">
        <v>1798</v>
      </c>
      <c r="C252" s="362" t="s">
        <v>1797</v>
      </c>
      <c r="D252" s="290"/>
      <c r="E252" s="289">
        <f>E251+7</f>
        <v>43938</v>
      </c>
      <c r="F252" s="289">
        <f>F251+7</f>
        <v>43943</v>
      </c>
      <c r="G252" s="289">
        <f>F252+33</f>
        <v>43976</v>
      </c>
    </row>
    <row r="253" spans="1:7">
      <c r="B253" s="340" t="s">
        <v>1796</v>
      </c>
      <c r="C253" s="340" t="s">
        <v>251</v>
      </c>
      <c r="D253" s="361"/>
      <c r="E253" s="289">
        <f>E252+7</f>
        <v>43945</v>
      </c>
      <c r="F253" s="289">
        <f>F252+7</f>
        <v>43950</v>
      </c>
      <c r="G253" s="289">
        <f>F253+33</f>
        <v>43983</v>
      </c>
    </row>
    <row r="254" spans="1:7">
      <c r="B254" s="372"/>
      <c r="C254" s="372"/>
      <c r="D254" s="304"/>
      <c r="E254" s="303"/>
      <c r="F254" s="303"/>
      <c r="G254" s="401"/>
    </row>
    <row r="255" spans="1:7">
      <c r="A255" s="308" t="s">
        <v>1804</v>
      </c>
      <c r="B255" s="366"/>
      <c r="C255" s="366"/>
      <c r="D255" s="304"/>
      <c r="E255" s="303"/>
      <c r="F255" s="303"/>
      <c r="G255" s="401"/>
    </row>
    <row r="256" spans="1:7">
      <c r="B256" s="346" t="s">
        <v>31</v>
      </c>
      <c r="C256" s="346" t="s">
        <v>32</v>
      </c>
      <c r="D256" s="345" t="s">
        <v>33</v>
      </c>
      <c r="E256" s="294" t="s">
        <v>172</v>
      </c>
      <c r="F256" s="294" t="s">
        <v>172</v>
      </c>
      <c r="G256" s="294" t="s">
        <v>1803</v>
      </c>
    </row>
    <row r="257" spans="1:8">
      <c r="B257" s="344"/>
      <c r="C257" s="344"/>
      <c r="D257" s="343"/>
      <c r="E257" s="294" t="s">
        <v>1087</v>
      </c>
      <c r="F257" s="294" t="s">
        <v>35</v>
      </c>
      <c r="G257" s="294" t="s">
        <v>36</v>
      </c>
    </row>
    <row r="258" spans="1:8" ht="16.5" customHeight="1">
      <c r="B258" s="340" t="s">
        <v>1802</v>
      </c>
      <c r="C258" s="340" t="s">
        <v>1801</v>
      </c>
      <c r="D258" s="293" t="s">
        <v>1800</v>
      </c>
      <c r="E258" s="289">
        <f>F258-5</f>
        <v>43917</v>
      </c>
      <c r="F258" s="289">
        <v>43922</v>
      </c>
      <c r="G258" s="289">
        <f>F258+35</f>
        <v>43957</v>
      </c>
    </row>
    <row r="259" spans="1:8">
      <c r="B259" s="340" t="s">
        <v>1384</v>
      </c>
      <c r="C259" s="362"/>
      <c r="D259" s="292"/>
      <c r="E259" s="289">
        <f>E258+7</f>
        <v>43924</v>
      </c>
      <c r="F259" s="289">
        <f>F258+7</f>
        <v>43929</v>
      </c>
      <c r="G259" s="289">
        <f>F259+35</f>
        <v>43964</v>
      </c>
    </row>
    <row r="260" spans="1:8">
      <c r="B260" s="340" t="s">
        <v>1799</v>
      </c>
      <c r="C260" s="362" t="s">
        <v>232</v>
      </c>
      <c r="D260" s="292"/>
      <c r="E260" s="289">
        <f>E259+7</f>
        <v>43931</v>
      </c>
      <c r="F260" s="289">
        <f>F259+7</f>
        <v>43936</v>
      </c>
      <c r="G260" s="289">
        <f>F260+35</f>
        <v>43971</v>
      </c>
    </row>
    <row r="261" spans="1:8">
      <c r="B261" s="340" t="s">
        <v>1798</v>
      </c>
      <c r="C261" s="362" t="s">
        <v>1797</v>
      </c>
      <c r="D261" s="290"/>
      <c r="E261" s="289">
        <f>E260+7</f>
        <v>43938</v>
      </c>
      <c r="F261" s="289">
        <f>F260+7</f>
        <v>43943</v>
      </c>
      <c r="G261" s="289">
        <f>F261+35</f>
        <v>43978</v>
      </c>
    </row>
    <row r="262" spans="1:8">
      <c r="B262" s="340" t="s">
        <v>1796</v>
      </c>
      <c r="C262" s="340" t="s">
        <v>251</v>
      </c>
      <c r="D262" s="361"/>
      <c r="E262" s="289">
        <f>E261+7</f>
        <v>43945</v>
      </c>
      <c r="F262" s="289">
        <f>F261+7</f>
        <v>43950</v>
      </c>
      <c r="G262" s="289">
        <f>F262+35</f>
        <v>43985</v>
      </c>
    </row>
    <row r="263" spans="1:8">
      <c r="B263" s="372"/>
      <c r="C263" s="372"/>
      <c r="D263" s="304"/>
      <c r="E263" s="303"/>
      <c r="F263" s="303"/>
      <c r="G263" s="303"/>
    </row>
    <row r="264" spans="1:8">
      <c r="A264" s="308" t="s">
        <v>184</v>
      </c>
      <c r="B264" s="285"/>
      <c r="C264" s="285"/>
    </row>
    <row r="265" spans="1:8">
      <c r="B265" s="346" t="s">
        <v>31</v>
      </c>
      <c r="C265" s="346" t="s">
        <v>32</v>
      </c>
      <c r="D265" s="345" t="s">
        <v>33</v>
      </c>
      <c r="E265" s="294" t="s">
        <v>172</v>
      </c>
      <c r="F265" s="294" t="s">
        <v>172</v>
      </c>
      <c r="G265" s="294" t="s">
        <v>1795</v>
      </c>
      <c r="H265" s="294" t="s">
        <v>1794</v>
      </c>
    </row>
    <row r="266" spans="1:8">
      <c r="B266" s="344"/>
      <c r="C266" s="344"/>
      <c r="D266" s="343"/>
      <c r="E266" s="294" t="s">
        <v>1087</v>
      </c>
      <c r="F266" s="294" t="s">
        <v>35</v>
      </c>
      <c r="G266" s="294" t="s">
        <v>36</v>
      </c>
      <c r="H266" s="294" t="s">
        <v>36</v>
      </c>
    </row>
    <row r="267" spans="1:8" ht="16.5" customHeight="1">
      <c r="B267" s="340" t="s">
        <v>1384</v>
      </c>
      <c r="C267" s="340"/>
      <c r="D267" s="293" t="s">
        <v>1793</v>
      </c>
      <c r="E267" s="289">
        <f>F267-6</f>
        <v>43917</v>
      </c>
      <c r="F267" s="289">
        <v>43923</v>
      </c>
      <c r="G267" s="289">
        <f>F267+28</f>
        <v>43951</v>
      </c>
      <c r="H267" s="289" t="s">
        <v>1784</v>
      </c>
    </row>
    <row r="268" spans="1:8">
      <c r="B268" s="340" t="s">
        <v>1792</v>
      </c>
      <c r="C268" s="362" t="s">
        <v>1791</v>
      </c>
      <c r="D268" s="292"/>
      <c r="E268" s="289">
        <f>E267+7</f>
        <v>43924</v>
      </c>
      <c r="F268" s="289">
        <f>F267+7</f>
        <v>43930</v>
      </c>
      <c r="G268" s="289">
        <f>F268+28</f>
        <v>43958</v>
      </c>
      <c r="H268" s="289" t="s">
        <v>1784</v>
      </c>
    </row>
    <row r="269" spans="1:8">
      <c r="B269" s="340" t="s">
        <v>1790</v>
      </c>
      <c r="C269" s="362" t="s">
        <v>1789</v>
      </c>
      <c r="D269" s="292"/>
      <c r="E269" s="289">
        <f>E268+7</f>
        <v>43931</v>
      </c>
      <c r="F269" s="289">
        <f>F268+7</f>
        <v>43937</v>
      </c>
      <c r="G269" s="289">
        <f>F269+28</f>
        <v>43965</v>
      </c>
      <c r="H269" s="289" t="s">
        <v>1784</v>
      </c>
    </row>
    <row r="270" spans="1:8">
      <c r="B270" s="340" t="s">
        <v>1788</v>
      </c>
      <c r="C270" s="362" t="s">
        <v>1787</v>
      </c>
      <c r="D270" s="290"/>
      <c r="E270" s="289">
        <f>E269+7</f>
        <v>43938</v>
      </c>
      <c r="F270" s="289">
        <f>F269+7</f>
        <v>43944</v>
      </c>
      <c r="G270" s="289">
        <f>F270+28</f>
        <v>43972</v>
      </c>
      <c r="H270" s="289" t="s">
        <v>1784</v>
      </c>
    </row>
    <row r="271" spans="1:8">
      <c r="B271" s="340" t="s">
        <v>1786</v>
      </c>
      <c r="C271" s="340" t="s">
        <v>1785</v>
      </c>
      <c r="D271" s="361"/>
      <c r="E271" s="289">
        <f>E270+7</f>
        <v>43945</v>
      </c>
      <c r="F271" s="289">
        <f>F270+7</f>
        <v>43951</v>
      </c>
      <c r="G271" s="289">
        <f>F271+28</f>
        <v>43979</v>
      </c>
      <c r="H271" s="289" t="s">
        <v>1784</v>
      </c>
    </row>
    <row r="272" spans="1:8">
      <c r="B272" s="381"/>
      <c r="C272" s="366"/>
      <c r="D272" s="304"/>
      <c r="E272" s="303"/>
      <c r="F272" s="303"/>
    </row>
    <row r="273" spans="1:8">
      <c r="A273" s="308" t="s">
        <v>1783</v>
      </c>
      <c r="B273" s="285"/>
      <c r="C273" s="285"/>
      <c r="E273" s="400"/>
      <c r="F273" s="379"/>
      <c r="G273" s="379"/>
    </row>
    <row r="274" spans="1:8">
      <c r="B274" s="346" t="s">
        <v>31</v>
      </c>
      <c r="C274" s="346" t="s">
        <v>32</v>
      </c>
      <c r="D274" s="345" t="s">
        <v>33</v>
      </c>
      <c r="E274" s="294" t="s">
        <v>172</v>
      </c>
      <c r="F274" s="294" t="s">
        <v>172</v>
      </c>
      <c r="G274" s="294" t="s">
        <v>1782</v>
      </c>
      <c r="H274" s="294" t="s">
        <v>1781</v>
      </c>
    </row>
    <row r="275" spans="1:8">
      <c r="B275" s="344"/>
      <c r="C275" s="344"/>
      <c r="D275" s="343"/>
      <c r="E275" s="294" t="s">
        <v>1087</v>
      </c>
      <c r="F275" s="294" t="s">
        <v>35</v>
      </c>
      <c r="G275" s="294" t="s">
        <v>36</v>
      </c>
      <c r="H275" s="294" t="s">
        <v>36</v>
      </c>
    </row>
    <row r="276" spans="1:8">
      <c r="B276" s="340" t="s">
        <v>1780</v>
      </c>
      <c r="C276" s="340" t="s">
        <v>1779</v>
      </c>
      <c r="D276" s="293" t="s">
        <v>1778</v>
      </c>
      <c r="E276" s="289">
        <f>F276-4</f>
        <v>43923</v>
      </c>
      <c r="F276" s="289">
        <v>43927</v>
      </c>
      <c r="G276" s="289">
        <f>F276+23</f>
        <v>43950</v>
      </c>
      <c r="H276" s="289" t="s">
        <v>1769</v>
      </c>
    </row>
    <row r="277" spans="1:8">
      <c r="B277" s="363" t="s">
        <v>1777</v>
      </c>
      <c r="C277" s="340" t="s">
        <v>1776</v>
      </c>
      <c r="D277" s="292"/>
      <c r="E277" s="289">
        <f>F277-4</f>
        <v>43927</v>
      </c>
      <c r="F277" s="289">
        <v>43931</v>
      </c>
      <c r="G277" s="289">
        <f>F277+23</f>
        <v>43954</v>
      </c>
      <c r="H277" s="289" t="s">
        <v>1769</v>
      </c>
    </row>
    <row r="278" spans="1:8">
      <c r="B278" s="340" t="s">
        <v>1775</v>
      </c>
      <c r="C278" s="340" t="s">
        <v>1774</v>
      </c>
      <c r="D278" s="292"/>
      <c r="E278" s="289">
        <f>E277+7</f>
        <v>43934</v>
      </c>
      <c r="F278" s="289">
        <f>F277+7</f>
        <v>43938</v>
      </c>
      <c r="G278" s="289">
        <f>F278+23</f>
        <v>43961</v>
      </c>
      <c r="H278" s="289" t="s">
        <v>1769</v>
      </c>
    </row>
    <row r="279" spans="1:8">
      <c r="B279" s="363" t="s">
        <v>1773</v>
      </c>
      <c r="C279" s="340" t="s">
        <v>1772</v>
      </c>
      <c r="D279" s="290"/>
      <c r="E279" s="289">
        <f>E278+7</f>
        <v>43941</v>
      </c>
      <c r="F279" s="289">
        <f>F278+7</f>
        <v>43945</v>
      </c>
      <c r="G279" s="289">
        <f>F279+23</f>
        <v>43968</v>
      </c>
      <c r="H279" s="289" t="s">
        <v>1769</v>
      </c>
    </row>
    <row r="280" spans="1:8">
      <c r="B280" s="399" t="s">
        <v>1771</v>
      </c>
      <c r="C280" s="340" t="s">
        <v>1770</v>
      </c>
      <c r="D280" s="361"/>
      <c r="E280" s="289">
        <f>E279+7</f>
        <v>43948</v>
      </c>
      <c r="F280" s="289">
        <f>F279+7</f>
        <v>43952</v>
      </c>
      <c r="G280" s="289">
        <f>F280+23</f>
        <v>43975</v>
      </c>
      <c r="H280" s="289" t="s">
        <v>1769</v>
      </c>
    </row>
    <row r="281" spans="1:8">
      <c r="B281" s="372"/>
      <c r="C281" s="372"/>
      <c r="D281" s="304"/>
      <c r="E281" s="303"/>
      <c r="F281" s="303"/>
      <c r="G281" s="303"/>
      <c r="H281" s="303"/>
    </row>
    <row r="282" spans="1:8">
      <c r="A282" s="308" t="s">
        <v>69</v>
      </c>
    </row>
    <row r="283" spans="1:8">
      <c r="B283" s="346" t="s">
        <v>31</v>
      </c>
      <c r="C283" s="346" t="s">
        <v>32</v>
      </c>
      <c r="D283" s="345" t="s">
        <v>33</v>
      </c>
      <c r="E283" s="294" t="s">
        <v>172</v>
      </c>
      <c r="F283" s="294" t="s">
        <v>172</v>
      </c>
      <c r="G283" s="368" t="s">
        <v>69</v>
      </c>
    </row>
    <row r="284" spans="1:8">
      <c r="B284" s="344"/>
      <c r="C284" s="344"/>
      <c r="D284" s="343"/>
      <c r="E284" s="294" t="s">
        <v>1087</v>
      </c>
      <c r="F284" s="294" t="s">
        <v>35</v>
      </c>
      <c r="G284" s="368" t="s">
        <v>36</v>
      </c>
    </row>
    <row r="285" spans="1:8">
      <c r="B285" s="340"/>
      <c r="C285" s="340"/>
      <c r="D285" s="293" t="s">
        <v>1768</v>
      </c>
      <c r="E285" s="294"/>
      <c r="F285" s="294"/>
      <c r="G285" s="368"/>
    </row>
    <row r="286" spans="1:8">
      <c r="B286" s="362" t="s">
        <v>1767</v>
      </c>
      <c r="C286" s="362" t="s">
        <v>251</v>
      </c>
      <c r="D286" s="292"/>
      <c r="E286" s="289">
        <v>43924</v>
      </c>
      <c r="F286" s="289">
        <v>43930</v>
      </c>
      <c r="G286" s="289">
        <f>F286+23</f>
        <v>43953</v>
      </c>
    </row>
    <row r="287" spans="1:8">
      <c r="B287" s="362" t="s">
        <v>1766</v>
      </c>
      <c r="C287" s="362" t="s">
        <v>77</v>
      </c>
      <c r="D287" s="292"/>
      <c r="E287" s="289">
        <f>E286+7</f>
        <v>43931</v>
      </c>
      <c r="F287" s="289">
        <f>F286+7</f>
        <v>43937</v>
      </c>
      <c r="G287" s="289">
        <f>F287+23</f>
        <v>43960</v>
      </c>
    </row>
    <row r="288" spans="1:8">
      <c r="B288" s="362" t="s">
        <v>1765</v>
      </c>
      <c r="C288" s="362" t="s">
        <v>575</v>
      </c>
      <c r="D288" s="292"/>
      <c r="E288" s="289">
        <f>E287+7</f>
        <v>43938</v>
      </c>
      <c r="F288" s="289">
        <f>F287+7</f>
        <v>43944</v>
      </c>
      <c r="G288" s="289">
        <f>F288+23</f>
        <v>43967</v>
      </c>
    </row>
    <row r="289" spans="1:8">
      <c r="B289" s="362" t="s">
        <v>1764</v>
      </c>
      <c r="C289" s="362" t="s">
        <v>195</v>
      </c>
      <c r="D289" s="290"/>
      <c r="E289" s="289">
        <f>E288+7</f>
        <v>43945</v>
      </c>
      <c r="F289" s="289">
        <f>F288+7</f>
        <v>43951</v>
      </c>
      <c r="G289" s="289">
        <f>F289+23</f>
        <v>43974</v>
      </c>
    </row>
    <row r="290" spans="1:8" s="347" customFormat="1">
      <c r="A290" s="337" t="s">
        <v>266</v>
      </c>
      <c r="B290" s="337"/>
      <c r="C290" s="337"/>
      <c r="D290" s="337"/>
      <c r="E290" s="337"/>
      <c r="F290" s="337"/>
      <c r="G290" s="337"/>
      <c r="H290" s="336"/>
    </row>
    <row r="291" spans="1:8">
      <c r="A291" s="308" t="s">
        <v>267</v>
      </c>
    </row>
    <row r="292" spans="1:8">
      <c r="B292" s="346" t="s">
        <v>1633</v>
      </c>
      <c r="C292" s="346" t="s">
        <v>32</v>
      </c>
      <c r="D292" s="345" t="s">
        <v>33</v>
      </c>
      <c r="E292" s="294" t="s">
        <v>172</v>
      </c>
      <c r="F292" s="294" t="s">
        <v>172</v>
      </c>
      <c r="G292" s="294" t="s">
        <v>1755</v>
      </c>
    </row>
    <row r="293" spans="1:8">
      <c r="B293" s="344"/>
      <c r="C293" s="344"/>
      <c r="D293" s="343"/>
      <c r="E293" s="294" t="s">
        <v>1087</v>
      </c>
      <c r="F293" s="294" t="s">
        <v>35</v>
      </c>
      <c r="G293" s="294" t="s">
        <v>36</v>
      </c>
    </row>
    <row r="294" spans="1:8">
      <c r="B294" s="340" t="s">
        <v>1737</v>
      </c>
      <c r="C294" s="340" t="s">
        <v>1763</v>
      </c>
      <c r="D294" s="293" t="s">
        <v>1762</v>
      </c>
      <c r="E294" s="289">
        <f>F294-4</f>
        <v>43924</v>
      </c>
      <c r="F294" s="289">
        <v>43928</v>
      </c>
      <c r="G294" s="289">
        <f>F294+2</f>
        <v>43930</v>
      </c>
    </row>
    <row r="295" spans="1:8">
      <c r="B295" s="363" t="s">
        <v>1736</v>
      </c>
      <c r="C295" s="340" t="s">
        <v>1761</v>
      </c>
      <c r="D295" s="292"/>
      <c r="E295" s="289">
        <f>E294+7</f>
        <v>43931</v>
      </c>
      <c r="F295" s="289">
        <f>F294+7</f>
        <v>43935</v>
      </c>
      <c r="G295" s="289">
        <f>G294+7</f>
        <v>43937</v>
      </c>
    </row>
    <row r="296" spans="1:8">
      <c r="B296" s="340" t="s">
        <v>1737</v>
      </c>
      <c r="C296" s="340" t="s">
        <v>1760</v>
      </c>
      <c r="D296" s="292"/>
      <c r="E296" s="289">
        <f>E295+7</f>
        <v>43938</v>
      </c>
      <c r="F296" s="289">
        <f>F295+7</f>
        <v>43942</v>
      </c>
      <c r="G296" s="289">
        <f>G295+7</f>
        <v>43944</v>
      </c>
    </row>
    <row r="297" spans="1:8">
      <c r="B297" s="363" t="s">
        <v>1736</v>
      </c>
      <c r="C297" s="340" t="s">
        <v>1759</v>
      </c>
      <c r="D297" s="290"/>
      <c r="E297" s="289">
        <f>E296+7</f>
        <v>43945</v>
      </c>
      <c r="F297" s="289">
        <f>F296+7</f>
        <v>43949</v>
      </c>
      <c r="G297" s="289">
        <f>G296+7</f>
        <v>43951</v>
      </c>
    </row>
    <row r="298" spans="1:8">
      <c r="B298" s="340" t="s">
        <v>1737</v>
      </c>
      <c r="C298" s="340" t="s">
        <v>1758</v>
      </c>
      <c r="D298" s="361"/>
      <c r="E298" s="289">
        <f>E297+7</f>
        <v>43952</v>
      </c>
      <c r="F298" s="289">
        <f>F297+7</f>
        <v>43956</v>
      </c>
      <c r="G298" s="289">
        <f>G297+7</f>
        <v>43958</v>
      </c>
    </row>
    <row r="299" spans="1:8">
      <c r="B299" s="285"/>
      <c r="C299" s="285"/>
    </row>
    <row r="300" spans="1:8">
      <c r="B300" s="346" t="s">
        <v>1633</v>
      </c>
      <c r="C300" s="346" t="s">
        <v>32</v>
      </c>
      <c r="D300" s="345" t="s">
        <v>33</v>
      </c>
      <c r="E300" s="294" t="s">
        <v>172</v>
      </c>
      <c r="F300" s="294" t="s">
        <v>172</v>
      </c>
      <c r="G300" s="294" t="s">
        <v>1755</v>
      </c>
    </row>
    <row r="301" spans="1:8">
      <c r="B301" s="344"/>
      <c r="C301" s="344"/>
      <c r="D301" s="343"/>
      <c r="E301" s="294" t="s">
        <v>1087</v>
      </c>
      <c r="F301" s="294" t="s">
        <v>35</v>
      </c>
      <c r="G301" s="294" t="s">
        <v>36</v>
      </c>
    </row>
    <row r="302" spans="1:8">
      <c r="B302" s="340" t="s">
        <v>1756</v>
      </c>
      <c r="C302" s="340" t="s">
        <v>1692</v>
      </c>
      <c r="D302" s="293" t="s">
        <v>1757</v>
      </c>
      <c r="E302" s="289">
        <f>F302-4</f>
        <v>43921</v>
      </c>
      <c r="F302" s="289">
        <v>43925</v>
      </c>
      <c r="G302" s="289">
        <f>F302+3</f>
        <v>43928</v>
      </c>
    </row>
    <row r="303" spans="1:8">
      <c r="B303" s="363" t="s">
        <v>1756</v>
      </c>
      <c r="C303" s="340" t="s">
        <v>435</v>
      </c>
      <c r="D303" s="292"/>
      <c r="E303" s="289">
        <f>E302+7</f>
        <v>43928</v>
      </c>
      <c r="F303" s="289">
        <f>F302+7</f>
        <v>43932</v>
      </c>
      <c r="G303" s="289">
        <f>F303+3</f>
        <v>43935</v>
      </c>
    </row>
    <row r="304" spans="1:8">
      <c r="B304" s="340" t="s">
        <v>1756</v>
      </c>
      <c r="C304" s="340" t="s">
        <v>485</v>
      </c>
      <c r="D304" s="292"/>
      <c r="E304" s="289">
        <f>E303+7</f>
        <v>43935</v>
      </c>
      <c r="F304" s="289">
        <f>F303+7</f>
        <v>43939</v>
      </c>
      <c r="G304" s="289">
        <f>F304+3</f>
        <v>43942</v>
      </c>
    </row>
    <row r="305" spans="1:7">
      <c r="B305" s="363" t="s">
        <v>1756</v>
      </c>
      <c r="C305" s="340" t="s">
        <v>543</v>
      </c>
      <c r="D305" s="290"/>
      <c r="E305" s="289">
        <f>E304+7</f>
        <v>43942</v>
      </c>
      <c r="F305" s="289">
        <f>F304+7</f>
        <v>43946</v>
      </c>
      <c r="G305" s="289">
        <f>F305+3</f>
        <v>43949</v>
      </c>
    </row>
    <row r="306" spans="1:7">
      <c r="B306" s="340" t="s">
        <v>1756</v>
      </c>
      <c r="C306" s="340" t="s">
        <v>544</v>
      </c>
      <c r="D306" s="361"/>
      <c r="E306" s="289">
        <f>E305+7</f>
        <v>43949</v>
      </c>
      <c r="F306" s="289">
        <f>F305+7</f>
        <v>43953</v>
      </c>
      <c r="G306" s="289">
        <f>F306+3</f>
        <v>43956</v>
      </c>
    </row>
    <row r="307" spans="1:7">
      <c r="B307" s="285"/>
      <c r="C307" s="285"/>
    </row>
    <row r="308" spans="1:7">
      <c r="B308" s="346" t="s">
        <v>1633</v>
      </c>
      <c r="C308" s="346" t="s">
        <v>32</v>
      </c>
      <c r="D308" s="345" t="s">
        <v>33</v>
      </c>
      <c r="E308" s="294" t="s">
        <v>172</v>
      </c>
      <c r="F308" s="294" t="s">
        <v>172</v>
      </c>
      <c r="G308" s="368" t="s">
        <v>1755</v>
      </c>
    </row>
    <row r="309" spans="1:7">
      <c r="B309" s="344"/>
      <c r="C309" s="344"/>
      <c r="D309" s="343"/>
      <c r="E309" s="294" t="s">
        <v>1087</v>
      </c>
      <c r="F309" s="294" t="s">
        <v>35</v>
      </c>
      <c r="G309" s="368" t="s">
        <v>36</v>
      </c>
    </row>
    <row r="310" spans="1:7">
      <c r="B310" s="340" t="s">
        <v>1749</v>
      </c>
      <c r="C310" s="340" t="s">
        <v>1754</v>
      </c>
      <c r="D310" s="361" t="s">
        <v>1753</v>
      </c>
      <c r="E310" s="289">
        <f>F310-3</f>
        <v>43923</v>
      </c>
      <c r="F310" s="289">
        <v>43926</v>
      </c>
      <c r="G310" s="289">
        <f>F310+3</f>
        <v>43929</v>
      </c>
    </row>
    <row r="311" spans="1:7">
      <c r="B311" s="363" t="s">
        <v>1749</v>
      </c>
      <c r="C311" s="340" t="s">
        <v>1752</v>
      </c>
      <c r="D311" s="361"/>
      <c r="E311" s="289">
        <f>E310+7</f>
        <v>43930</v>
      </c>
      <c r="F311" s="289">
        <f>F310+7</f>
        <v>43933</v>
      </c>
      <c r="G311" s="289">
        <f>G310+7</f>
        <v>43936</v>
      </c>
    </row>
    <row r="312" spans="1:7">
      <c r="B312" s="363" t="s">
        <v>1749</v>
      </c>
      <c r="C312" s="340" t="s">
        <v>1751</v>
      </c>
      <c r="D312" s="361"/>
      <c r="E312" s="289">
        <f>E311+7</f>
        <v>43937</v>
      </c>
      <c r="F312" s="289">
        <f>F311+7</f>
        <v>43940</v>
      </c>
      <c r="G312" s="289">
        <f>G311+7</f>
        <v>43943</v>
      </c>
    </row>
    <row r="313" spans="1:7">
      <c r="B313" s="363" t="s">
        <v>1749</v>
      </c>
      <c r="C313" s="340" t="s">
        <v>1750</v>
      </c>
      <c r="D313" s="361"/>
      <c r="E313" s="289">
        <f>E312+7</f>
        <v>43944</v>
      </c>
      <c r="F313" s="289">
        <f>F312+7</f>
        <v>43947</v>
      </c>
      <c r="G313" s="289">
        <f>G312+7</f>
        <v>43950</v>
      </c>
    </row>
    <row r="314" spans="1:7">
      <c r="B314" s="363" t="s">
        <v>1749</v>
      </c>
      <c r="C314" s="340" t="s">
        <v>1748</v>
      </c>
      <c r="D314" s="361"/>
      <c r="E314" s="289">
        <f>E313+7</f>
        <v>43951</v>
      </c>
      <c r="F314" s="289">
        <f>F313+7</f>
        <v>43954</v>
      </c>
      <c r="G314" s="289">
        <f>G313+7</f>
        <v>43957</v>
      </c>
    </row>
    <row r="315" spans="1:7">
      <c r="B315" s="398"/>
      <c r="C315" s="396"/>
      <c r="D315" s="304"/>
      <c r="E315" s="303"/>
      <c r="F315" s="303"/>
      <c r="G315" s="303"/>
    </row>
    <row r="316" spans="1:7">
      <c r="A316" s="308" t="s">
        <v>1743</v>
      </c>
    </row>
    <row r="317" spans="1:7">
      <c r="B317" s="346" t="s">
        <v>1633</v>
      </c>
      <c r="C317" s="346" t="s">
        <v>32</v>
      </c>
      <c r="D317" s="345" t="s">
        <v>33</v>
      </c>
      <c r="E317" s="294" t="s">
        <v>172</v>
      </c>
      <c r="F317" s="294" t="s">
        <v>172</v>
      </c>
      <c r="G317" s="368" t="s">
        <v>1743</v>
      </c>
    </row>
    <row r="318" spans="1:7">
      <c r="B318" s="344"/>
      <c r="C318" s="344"/>
      <c r="D318" s="343"/>
      <c r="E318" s="294" t="s">
        <v>1087</v>
      </c>
      <c r="F318" s="294" t="s">
        <v>35</v>
      </c>
      <c r="G318" s="368" t="s">
        <v>36</v>
      </c>
    </row>
    <row r="319" spans="1:7">
      <c r="B319" s="340" t="s">
        <v>1745</v>
      </c>
      <c r="C319" s="340" t="s">
        <v>1692</v>
      </c>
      <c r="D319" s="361" t="s">
        <v>1747</v>
      </c>
      <c r="E319" s="289">
        <f>F319-3</f>
        <v>43923</v>
      </c>
      <c r="F319" s="289">
        <v>43926</v>
      </c>
      <c r="G319" s="289">
        <f>F319+2</f>
        <v>43928</v>
      </c>
    </row>
    <row r="320" spans="1:7">
      <c r="B320" s="363" t="s">
        <v>1746</v>
      </c>
      <c r="C320" s="340" t="s">
        <v>435</v>
      </c>
      <c r="D320" s="361"/>
      <c r="E320" s="289">
        <f>E319+7</f>
        <v>43930</v>
      </c>
      <c r="F320" s="289">
        <f>F319+7</f>
        <v>43933</v>
      </c>
      <c r="G320" s="289">
        <f>G319+7</f>
        <v>43935</v>
      </c>
    </row>
    <row r="321" spans="1:7">
      <c r="B321" s="363" t="s">
        <v>1745</v>
      </c>
      <c r="C321" s="340" t="s">
        <v>485</v>
      </c>
      <c r="D321" s="361"/>
      <c r="E321" s="289">
        <f>E320+7</f>
        <v>43937</v>
      </c>
      <c r="F321" s="289">
        <f>F320+7</f>
        <v>43940</v>
      </c>
      <c r="G321" s="289">
        <f>G320+7</f>
        <v>43942</v>
      </c>
    </row>
    <row r="322" spans="1:7">
      <c r="B322" s="363" t="s">
        <v>1746</v>
      </c>
      <c r="C322" s="340" t="s">
        <v>543</v>
      </c>
      <c r="D322" s="361"/>
      <c r="E322" s="289">
        <f>E321+7</f>
        <v>43944</v>
      </c>
      <c r="F322" s="289">
        <f>F321+7</f>
        <v>43947</v>
      </c>
      <c r="G322" s="289">
        <f>G321+7</f>
        <v>43949</v>
      </c>
    </row>
    <row r="323" spans="1:7">
      <c r="B323" s="363" t="s">
        <v>1745</v>
      </c>
      <c r="C323" s="340" t="s">
        <v>544</v>
      </c>
      <c r="D323" s="361"/>
      <c r="E323" s="289">
        <f>E322+7</f>
        <v>43951</v>
      </c>
      <c r="F323" s="289">
        <f>F322+7</f>
        <v>43954</v>
      </c>
      <c r="G323" s="289">
        <f>G322+7</f>
        <v>43956</v>
      </c>
    </row>
    <row r="324" spans="1:7">
      <c r="B324" s="285"/>
      <c r="C324" s="285"/>
    </row>
    <row r="325" spans="1:7">
      <c r="A325" s="308" t="s">
        <v>1744</v>
      </c>
      <c r="B325" s="285"/>
      <c r="C325" s="285"/>
    </row>
    <row r="326" spans="1:7">
      <c r="B326" s="346" t="s">
        <v>1633</v>
      </c>
      <c r="C326" s="346" t="s">
        <v>32</v>
      </c>
      <c r="D326" s="345" t="s">
        <v>33</v>
      </c>
      <c r="E326" s="294" t="s">
        <v>172</v>
      </c>
      <c r="F326" s="294" t="s">
        <v>172</v>
      </c>
      <c r="G326" s="368" t="s">
        <v>1743</v>
      </c>
    </row>
    <row r="327" spans="1:7">
      <c r="B327" s="344"/>
      <c r="C327" s="344"/>
      <c r="D327" s="343"/>
      <c r="E327" s="294" t="s">
        <v>1087</v>
      </c>
      <c r="F327" s="294" t="s">
        <v>35</v>
      </c>
      <c r="G327" s="368" t="s">
        <v>36</v>
      </c>
    </row>
    <row r="328" spans="1:7">
      <c r="B328" s="340" t="s">
        <v>1742</v>
      </c>
      <c r="C328" s="340" t="s">
        <v>1692</v>
      </c>
      <c r="D328" s="361" t="s">
        <v>1676</v>
      </c>
      <c r="E328" s="289">
        <f>F328-3</f>
        <v>43922</v>
      </c>
      <c r="F328" s="289">
        <v>43925</v>
      </c>
      <c r="G328" s="289">
        <f>F328+2</f>
        <v>43927</v>
      </c>
    </row>
    <row r="329" spans="1:7">
      <c r="B329" s="340" t="s">
        <v>1742</v>
      </c>
      <c r="C329" s="340" t="s">
        <v>435</v>
      </c>
      <c r="D329" s="361"/>
      <c r="E329" s="289">
        <f>E328+7</f>
        <v>43929</v>
      </c>
      <c r="F329" s="289">
        <f>F328+7</f>
        <v>43932</v>
      </c>
      <c r="G329" s="289">
        <f>G328+7</f>
        <v>43934</v>
      </c>
    </row>
    <row r="330" spans="1:7">
      <c r="B330" s="340" t="s">
        <v>1742</v>
      </c>
      <c r="C330" s="340" t="s">
        <v>485</v>
      </c>
      <c r="D330" s="361"/>
      <c r="E330" s="289">
        <f>E329+7</f>
        <v>43936</v>
      </c>
      <c r="F330" s="289">
        <f>F329+7</f>
        <v>43939</v>
      </c>
      <c r="G330" s="289">
        <f>G329+7</f>
        <v>43941</v>
      </c>
    </row>
    <row r="331" spans="1:7">
      <c r="B331" s="340" t="s">
        <v>1742</v>
      </c>
      <c r="C331" s="340" t="s">
        <v>543</v>
      </c>
      <c r="D331" s="361"/>
      <c r="E331" s="289">
        <f>E330+7</f>
        <v>43943</v>
      </c>
      <c r="F331" s="289">
        <f>F330+7</f>
        <v>43946</v>
      </c>
      <c r="G331" s="289">
        <f>G330+7</f>
        <v>43948</v>
      </c>
    </row>
    <row r="332" spans="1:7">
      <c r="B332" s="340" t="s">
        <v>1742</v>
      </c>
      <c r="C332" s="340" t="s">
        <v>544</v>
      </c>
      <c r="D332" s="361"/>
      <c r="E332" s="289">
        <f>E331+7</f>
        <v>43950</v>
      </c>
      <c r="F332" s="289">
        <f>F331+7</f>
        <v>43953</v>
      </c>
      <c r="G332" s="289">
        <f>G331+7</f>
        <v>43955</v>
      </c>
    </row>
    <row r="333" spans="1:7">
      <c r="B333" s="381"/>
      <c r="C333" s="372"/>
      <c r="D333" s="304"/>
      <c r="E333" s="303"/>
      <c r="F333" s="303"/>
      <c r="G333" s="303"/>
    </row>
    <row r="334" spans="1:7">
      <c r="A334" s="339" t="s">
        <v>268</v>
      </c>
      <c r="B334" s="339"/>
    </row>
    <row r="335" spans="1:7">
      <c r="B335" s="346" t="s">
        <v>1633</v>
      </c>
      <c r="C335" s="346" t="s">
        <v>32</v>
      </c>
      <c r="D335" s="345" t="s">
        <v>33</v>
      </c>
      <c r="E335" s="294" t="s">
        <v>172</v>
      </c>
      <c r="F335" s="294" t="s">
        <v>172</v>
      </c>
      <c r="G335" s="368" t="s">
        <v>1727</v>
      </c>
    </row>
    <row r="336" spans="1:7">
      <c r="B336" s="344"/>
      <c r="C336" s="344"/>
      <c r="D336" s="343"/>
      <c r="E336" s="294" t="s">
        <v>1087</v>
      </c>
      <c r="F336" s="294" t="s">
        <v>35</v>
      </c>
      <c r="G336" s="368" t="s">
        <v>36</v>
      </c>
    </row>
    <row r="337" spans="2:7">
      <c r="B337" s="340" t="s">
        <v>1736</v>
      </c>
      <c r="C337" s="340" t="s">
        <v>1741</v>
      </c>
      <c r="D337" s="361" t="s">
        <v>1740</v>
      </c>
      <c r="E337" s="289">
        <f>F337-4</f>
        <v>43924</v>
      </c>
      <c r="F337" s="289">
        <v>43928</v>
      </c>
      <c r="G337" s="289">
        <f>F337+2</f>
        <v>43930</v>
      </c>
    </row>
    <row r="338" spans="2:7">
      <c r="B338" s="340" t="s">
        <v>1737</v>
      </c>
      <c r="C338" s="340" t="s">
        <v>1739</v>
      </c>
      <c r="D338" s="361"/>
      <c r="E338" s="289">
        <f>E337+7</f>
        <v>43931</v>
      </c>
      <c r="F338" s="289">
        <f>F337+7</f>
        <v>43935</v>
      </c>
      <c r="G338" s="289">
        <f>G337+7</f>
        <v>43937</v>
      </c>
    </row>
    <row r="339" spans="2:7">
      <c r="B339" s="340" t="s">
        <v>1736</v>
      </c>
      <c r="C339" s="340" t="s">
        <v>1738</v>
      </c>
      <c r="D339" s="361"/>
      <c r="E339" s="289">
        <f>E338+7</f>
        <v>43938</v>
      </c>
      <c r="F339" s="289">
        <f>F338+7</f>
        <v>43942</v>
      </c>
      <c r="G339" s="289">
        <f>G338+7</f>
        <v>43944</v>
      </c>
    </row>
    <row r="340" spans="2:7">
      <c r="B340" s="340" t="s">
        <v>1737</v>
      </c>
      <c r="C340" s="340" t="s">
        <v>560</v>
      </c>
      <c r="D340" s="361"/>
      <c r="E340" s="289">
        <f>E339+7</f>
        <v>43945</v>
      </c>
      <c r="F340" s="289">
        <f>F339+7</f>
        <v>43949</v>
      </c>
      <c r="G340" s="289">
        <f>G339+7</f>
        <v>43951</v>
      </c>
    </row>
    <row r="341" spans="2:7">
      <c r="B341" s="340" t="s">
        <v>1736</v>
      </c>
      <c r="C341" s="340" t="s">
        <v>1735</v>
      </c>
      <c r="D341" s="361"/>
      <c r="E341" s="289">
        <f>E340+7</f>
        <v>43952</v>
      </c>
      <c r="F341" s="289">
        <f>F340+7</f>
        <v>43956</v>
      </c>
      <c r="G341" s="289">
        <f>G340+7</f>
        <v>43958</v>
      </c>
    </row>
    <row r="342" spans="2:7">
      <c r="B342" s="285"/>
      <c r="C342" s="285"/>
    </row>
    <row r="343" spans="2:7">
      <c r="B343" s="346" t="s">
        <v>1633</v>
      </c>
      <c r="C343" s="346" t="s">
        <v>32</v>
      </c>
      <c r="D343" s="345" t="s">
        <v>33</v>
      </c>
      <c r="E343" s="294" t="s">
        <v>172</v>
      </c>
      <c r="F343" s="294" t="s">
        <v>172</v>
      </c>
      <c r="G343" s="368" t="s">
        <v>1727</v>
      </c>
    </row>
    <row r="344" spans="2:7">
      <c r="B344" s="344"/>
      <c r="C344" s="344"/>
      <c r="D344" s="343"/>
      <c r="E344" s="294" t="s">
        <v>1087</v>
      </c>
      <c r="F344" s="294" t="s">
        <v>35</v>
      </c>
      <c r="G344" s="368" t="s">
        <v>36</v>
      </c>
    </row>
    <row r="345" spans="2:7">
      <c r="B345" s="340" t="s">
        <v>1729</v>
      </c>
      <c r="C345" s="340" t="s">
        <v>1734</v>
      </c>
      <c r="D345" s="361" t="s">
        <v>1733</v>
      </c>
      <c r="E345" s="289">
        <f>F345-3</f>
        <v>43921</v>
      </c>
      <c r="F345" s="289">
        <v>43924</v>
      </c>
      <c r="G345" s="289">
        <f>F345+3</f>
        <v>43927</v>
      </c>
    </row>
    <row r="346" spans="2:7">
      <c r="B346" s="340" t="s">
        <v>1729</v>
      </c>
      <c r="C346" s="340" t="s">
        <v>1732</v>
      </c>
      <c r="D346" s="361"/>
      <c r="E346" s="289">
        <f>E345+7</f>
        <v>43928</v>
      </c>
      <c r="F346" s="289">
        <f>F345+7</f>
        <v>43931</v>
      </c>
      <c r="G346" s="289">
        <f>F346+3</f>
        <v>43934</v>
      </c>
    </row>
    <row r="347" spans="2:7">
      <c r="B347" s="340" t="s">
        <v>1729</v>
      </c>
      <c r="C347" s="340" t="s">
        <v>1731</v>
      </c>
      <c r="D347" s="361"/>
      <c r="E347" s="289">
        <f>E346+7</f>
        <v>43935</v>
      </c>
      <c r="F347" s="289">
        <f>F346+7</f>
        <v>43938</v>
      </c>
      <c r="G347" s="289">
        <f>F347+3</f>
        <v>43941</v>
      </c>
    </row>
    <row r="348" spans="2:7">
      <c r="B348" s="340" t="s">
        <v>1729</v>
      </c>
      <c r="C348" s="340" t="s">
        <v>1730</v>
      </c>
      <c r="D348" s="361"/>
      <c r="E348" s="289">
        <f>E347+7</f>
        <v>43942</v>
      </c>
      <c r="F348" s="289">
        <f>F347+7</f>
        <v>43945</v>
      </c>
      <c r="G348" s="289">
        <f>F348+3</f>
        <v>43948</v>
      </c>
    </row>
    <row r="349" spans="2:7">
      <c r="B349" s="340" t="s">
        <v>1729</v>
      </c>
      <c r="C349" s="340" t="s">
        <v>1728</v>
      </c>
      <c r="D349" s="361"/>
      <c r="E349" s="289">
        <f>E348+7</f>
        <v>43949</v>
      </c>
      <c r="F349" s="289">
        <f>F348+7</f>
        <v>43952</v>
      </c>
      <c r="G349" s="289">
        <f>F349+3</f>
        <v>43955</v>
      </c>
    </row>
    <row r="351" spans="2:7">
      <c r="B351" s="346" t="s">
        <v>1633</v>
      </c>
      <c r="C351" s="346" t="s">
        <v>32</v>
      </c>
      <c r="D351" s="345" t="s">
        <v>33</v>
      </c>
      <c r="E351" s="294" t="s">
        <v>172</v>
      </c>
      <c r="F351" s="294" t="s">
        <v>172</v>
      </c>
      <c r="G351" s="368" t="s">
        <v>1727</v>
      </c>
    </row>
    <row r="352" spans="2:7">
      <c r="B352" s="344"/>
      <c r="C352" s="344"/>
      <c r="D352" s="343"/>
      <c r="E352" s="294" t="s">
        <v>1087</v>
      </c>
      <c r="F352" s="294" t="s">
        <v>35</v>
      </c>
      <c r="G352" s="368" t="s">
        <v>36</v>
      </c>
    </row>
    <row r="353" spans="1:7">
      <c r="B353" s="340" t="s">
        <v>1725</v>
      </c>
      <c r="C353" s="340" t="s">
        <v>1681</v>
      </c>
      <c r="D353" s="361" t="s">
        <v>1726</v>
      </c>
      <c r="E353" s="289">
        <f>F353-3</f>
        <v>43923</v>
      </c>
      <c r="F353" s="289">
        <v>43926</v>
      </c>
      <c r="G353" s="289">
        <f>F353+3</f>
        <v>43929</v>
      </c>
    </row>
    <row r="354" spans="1:7">
      <c r="B354" s="340" t="s">
        <v>1725</v>
      </c>
      <c r="C354" s="340" t="s">
        <v>434</v>
      </c>
      <c r="D354" s="361"/>
      <c r="E354" s="289">
        <f>E353+7</f>
        <v>43930</v>
      </c>
      <c r="F354" s="289">
        <f>F353+7</f>
        <v>43933</v>
      </c>
      <c r="G354" s="289">
        <f>G353+7</f>
        <v>43936</v>
      </c>
    </row>
    <row r="355" spans="1:7">
      <c r="B355" s="340" t="s">
        <v>1725</v>
      </c>
      <c r="C355" s="340" t="s">
        <v>435</v>
      </c>
      <c r="D355" s="361"/>
      <c r="E355" s="289">
        <f>E354+7</f>
        <v>43937</v>
      </c>
      <c r="F355" s="289">
        <f>F354+7</f>
        <v>43940</v>
      </c>
      <c r="G355" s="289">
        <f>G354+7</f>
        <v>43943</v>
      </c>
    </row>
    <row r="356" spans="1:7">
      <c r="B356" s="340" t="s">
        <v>1725</v>
      </c>
      <c r="C356" s="340" t="s">
        <v>485</v>
      </c>
      <c r="D356" s="361"/>
      <c r="E356" s="289">
        <f>E355+7</f>
        <v>43944</v>
      </c>
      <c r="F356" s="289">
        <f>F355+7</f>
        <v>43947</v>
      </c>
      <c r="G356" s="289">
        <f>G355+7</f>
        <v>43950</v>
      </c>
    </row>
    <row r="357" spans="1:7">
      <c r="B357" s="340" t="s">
        <v>1725</v>
      </c>
      <c r="C357" s="340" t="s">
        <v>543</v>
      </c>
      <c r="D357" s="361"/>
      <c r="E357" s="289">
        <f>E356+7</f>
        <v>43951</v>
      </c>
      <c r="F357" s="289">
        <f>F356+7</f>
        <v>43954</v>
      </c>
      <c r="G357" s="289">
        <f>G356+7</f>
        <v>43957</v>
      </c>
    </row>
    <row r="358" spans="1:7">
      <c r="B358" s="285"/>
      <c r="C358" s="285"/>
    </row>
    <row r="359" spans="1:7">
      <c r="A359" s="308" t="s">
        <v>269</v>
      </c>
    </row>
    <row r="360" spans="1:7">
      <c r="B360" s="346" t="s">
        <v>1633</v>
      </c>
      <c r="C360" s="346" t="s">
        <v>32</v>
      </c>
      <c r="D360" s="345" t="s">
        <v>33</v>
      </c>
      <c r="E360" s="294" t="s">
        <v>172</v>
      </c>
      <c r="F360" s="294" t="s">
        <v>172</v>
      </c>
      <c r="G360" s="368" t="s">
        <v>1714</v>
      </c>
    </row>
    <row r="361" spans="1:7">
      <c r="B361" s="344"/>
      <c r="C361" s="344"/>
      <c r="D361" s="343"/>
      <c r="E361" s="294" t="s">
        <v>1087</v>
      </c>
      <c r="F361" s="294" t="s">
        <v>35</v>
      </c>
      <c r="G361" s="368" t="s">
        <v>36</v>
      </c>
    </row>
    <row r="362" spans="1:7">
      <c r="B362" s="340" t="s">
        <v>1719</v>
      </c>
      <c r="C362" s="340" t="s">
        <v>1724</v>
      </c>
      <c r="D362" s="361" t="s">
        <v>1723</v>
      </c>
      <c r="E362" s="289">
        <f>F362-4</f>
        <v>43924</v>
      </c>
      <c r="F362" s="289">
        <v>43928</v>
      </c>
      <c r="G362" s="289">
        <f>F362+3</f>
        <v>43931</v>
      </c>
    </row>
    <row r="363" spans="1:7">
      <c r="B363" s="340" t="s">
        <v>1719</v>
      </c>
      <c r="C363" s="340" t="s">
        <v>1722</v>
      </c>
      <c r="D363" s="361"/>
      <c r="E363" s="289">
        <f>E362+7</f>
        <v>43931</v>
      </c>
      <c r="F363" s="289">
        <f>F362+7</f>
        <v>43935</v>
      </c>
      <c r="G363" s="289">
        <f>F363+3</f>
        <v>43938</v>
      </c>
    </row>
    <row r="364" spans="1:7">
      <c r="B364" s="340" t="s">
        <v>1719</v>
      </c>
      <c r="C364" s="340" t="s">
        <v>1721</v>
      </c>
      <c r="D364" s="361"/>
      <c r="E364" s="289">
        <f>E363+7</f>
        <v>43938</v>
      </c>
      <c r="F364" s="289">
        <f>F363+7</f>
        <v>43942</v>
      </c>
      <c r="G364" s="289">
        <f>F364+3</f>
        <v>43945</v>
      </c>
    </row>
    <row r="365" spans="1:7">
      <c r="B365" s="340" t="s">
        <v>1719</v>
      </c>
      <c r="C365" s="340" t="s">
        <v>1720</v>
      </c>
      <c r="D365" s="361"/>
      <c r="E365" s="289">
        <f>E364+7</f>
        <v>43945</v>
      </c>
      <c r="F365" s="289">
        <f>F364+7</f>
        <v>43949</v>
      </c>
      <c r="G365" s="289">
        <f>F365+3</f>
        <v>43952</v>
      </c>
    </row>
    <row r="366" spans="1:7">
      <c r="B366" s="340" t="s">
        <v>1719</v>
      </c>
      <c r="C366" s="340" t="s">
        <v>1718</v>
      </c>
      <c r="D366" s="361"/>
      <c r="E366" s="289">
        <f>E365+7</f>
        <v>43952</v>
      </c>
      <c r="F366" s="289">
        <f>F365+7</f>
        <v>43956</v>
      </c>
      <c r="G366" s="289">
        <f>F366+3</f>
        <v>43959</v>
      </c>
    </row>
    <row r="367" spans="1:7">
      <c r="B367" s="285"/>
      <c r="C367" s="285"/>
      <c r="F367" s="303"/>
      <c r="G367" s="303"/>
    </row>
    <row r="368" spans="1:7">
      <c r="B368" s="346" t="s">
        <v>1633</v>
      </c>
      <c r="C368" s="346" t="s">
        <v>32</v>
      </c>
      <c r="D368" s="345" t="s">
        <v>33</v>
      </c>
      <c r="E368" s="294" t="s">
        <v>172</v>
      </c>
      <c r="F368" s="294" t="s">
        <v>172</v>
      </c>
      <c r="G368" s="368" t="s">
        <v>1714</v>
      </c>
    </row>
    <row r="369" spans="1:7">
      <c r="B369" s="344"/>
      <c r="C369" s="344"/>
      <c r="D369" s="343"/>
      <c r="E369" s="294" t="s">
        <v>1087</v>
      </c>
      <c r="F369" s="294" t="s">
        <v>35</v>
      </c>
      <c r="G369" s="368" t="s">
        <v>36</v>
      </c>
    </row>
    <row r="370" spans="1:7">
      <c r="B370" s="340" t="s">
        <v>1715</v>
      </c>
      <c r="C370" s="340" t="s">
        <v>1692</v>
      </c>
      <c r="D370" s="361" t="s">
        <v>1717</v>
      </c>
      <c r="E370" s="289">
        <f>F370-3</f>
        <v>43921</v>
      </c>
      <c r="F370" s="289">
        <v>43924</v>
      </c>
      <c r="G370" s="289">
        <f>F370+2</f>
        <v>43926</v>
      </c>
    </row>
    <row r="371" spans="1:7">
      <c r="B371" s="340" t="s">
        <v>1716</v>
      </c>
      <c r="C371" s="340" t="s">
        <v>435</v>
      </c>
      <c r="D371" s="361"/>
      <c r="E371" s="289">
        <f>E370+7</f>
        <v>43928</v>
      </c>
      <c r="F371" s="289">
        <f>F370+7</f>
        <v>43931</v>
      </c>
      <c r="G371" s="289">
        <f>G370+7</f>
        <v>43933</v>
      </c>
    </row>
    <row r="372" spans="1:7">
      <c r="B372" s="340" t="s">
        <v>1715</v>
      </c>
      <c r="C372" s="340" t="s">
        <v>485</v>
      </c>
      <c r="D372" s="361"/>
      <c r="E372" s="289">
        <f>E371+7</f>
        <v>43935</v>
      </c>
      <c r="F372" s="289">
        <f>F371+7</f>
        <v>43938</v>
      </c>
      <c r="G372" s="289">
        <f>G371+7</f>
        <v>43940</v>
      </c>
    </row>
    <row r="373" spans="1:7">
      <c r="B373" s="340" t="s">
        <v>1716</v>
      </c>
      <c r="C373" s="340" t="s">
        <v>543</v>
      </c>
      <c r="D373" s="361"/>
      <c r="E373" s="289">
        <f>E372+7</f>
        <v>43942</v>
      </c>
      <c r="F373" s="289">
        <f>F372+7</f>
        <v>43945</v>
      </c>
      <c r="G373" s="289">
        <f>G372+7</f>
        <v>43947</v>
      </c>
    </row>
    <row r="374" spans="1:7">
      <c r="B374" s="340" t="s">
        <v>1715</v>
      </c>
      <c r="C374" s="340" t="s">
        <v>544</v>
      </c>
      <c r="D374" s="361"/>
      <c r="E374" s="289">
        <f>E373+7</f>
        <v>43949</v>
      </c>
      <c r="F374" s="289">
        <f>F373+7</f>
        <v>43952</v>
      </c>
      <c r="G374" s="289">
        <f>G373+7</f>
        <v>43954</v>
      </c>
    </row>
    <row r="375" spans="1:7">
      <c r="B375" s="397"/>
      <c r="C375" s="394"/>
    </row>
    <row r="376" spans="1:7">
      <c r="B376" s="346" t="s">
        <v>1633</v>
      </c>
      <c r="C376" s="346" t="s">
        <v>32</v>
      </c>
      <c r="D376" s="345" t="s">
        <v>33</v>
      </c>
      <c r="E376" s="294" t="s">
        <v>172</v>
      </c>
      <c r="F376" s="294" t="s">
        <v>172</v>
      </c>
      <c r="G376" s="368" t="s">
        <v>1714</v>
      </c>
    </row>
    <row r="377" spans="1:7">
      <c r="B377" s="344"/>
      <c r="C377" s="344"/>
      <c r="D377" s="343"/>
      <c r="E377" s="294" t="s">
        <v>1087</v>
      </c>
      <c r="F377" s="294" t="s">
        <v>35</v>
      </c>
      <c r="G377" s="368" t="s">
        <v>36</v>
      </c>
    </row>
    <row r="378" spans="1:7">
      <c r="B378" s="340" t="s">
        <v>1707</v>
      </c>
      <c r="C378" s="340" t="s">
        <v>1713</v>
      </c>
      <c r="D378" s="361" t="s">
        <v>1712</v>
      </c>
      <c r="E378" s="289">
        <f>F378-3</f>
        <v>43923</v>
      </c>
      <c r="F378" s="289">
        <v>43926</v>
      </c>
      <c r="G378" s="289">
        <f>F378+2</f>
        <v>43928</v>
      </c>
    </row>
    <row r="379" spans="1:7">
      <c r="B379" s="340" t="s">
        <v>1709</v>
      </c>
      <c r="C379" s="340" t="s">
        <v>1711</v>
      </c>
      <c r="D379" s="361"/>
      <c r="E379" s="289">
        <f>E378+7</f>
        <v>43930</v>
      </c>
      <c r="F379" s="289">
        <f>F378+7</f>
        <v>43933</v>
      </c>
      <c r="G379" s="289">
        <f>G378+7</f>
        <v>43935</v>
      </c>
    </row>
    <row r="380" spans="1:7">
      <c r="B380" s="340" t="s">
        <v>1707</v>
      </c>
      <c r="C380" s="340" t="s">
        <v>1710</v>
      </c>
      <c r="D380" s="361"/>
      <c r="E380" s="289">
        <f>E379+7</f>
        <v>43937</v>
      </c>
      <c r="F380" s="289">
        <f>F379+7</f>
        <v>43940</v>
      </c>
      <c r="G380" s="289">
        <f>G379+7</f>
        <v>43942</v>
      </c>
    </row>
    <row r="381" spans="1:7">
      <c r="B381" s="340" t="s">
        <v>1709</v>
      </c>
      <c r="C381" s="340" t="s">
        <v>1708</v>
      </c>
      <c r="D381" s="361"/>
      <c r="E381" s="289">
        <f>E380+7</f>
        <v>43944</v>
      </c>
      <c r="F381" s="289">
        <f>F380+7</f>
        <v>43947</v>
      </c>
      <c r="G381" s="289">
        <f>G380+7</f>
        <v>43949</v>
      </c>
    </row>
    <row r="382" spans="1:7">
      <c r="B382" s="340" t="s">
        <v>1707</v>
      </c>
      <c r="C382" s="340" t="s">
        <v>1706</v>
      </c>
      <c r="D382" s="361"/>
      <c r="E382" s="289">
        <f>E381+7</f>
        <v>43951</v>
      </c>
      <c r="F382" s="289">
        <f>F381+7</f>
        <v>43954</v>
      </c>
      <c r="G382" s="289">
        <f>G381+7</f>
        <v>43956</v>
      </c>
    </row>
    <row r="383" spans="1:7">
      <c r="B383" s="366"/>
      <c r="C383" s="396"/>
      <c r="E383" s="303"/>
      <c r="F383" s="303"/>
      <c r="G383" s="303"/>
    </row>
    <row r="384" spans="1:7">
      <c r="A384" s="308" t="s">
        <v>271</v>
      </c>
    </row>
    <row r="385" spans="1:7">
      <c r="A385" s="308"/>
      <c r="B385" s="346" t="s">
        <v>1633</v>
      </c>
      <c r="C385" s="346" t="s">
        <v>32</v>
      </c>
      <c r="D385" s="345" t="s">
        <v>33</v>
      </c>
      <c r="E385" s="294" t="s">
        <v>172</v>
      </c>
      <c r="F385" s="294" t="s">
        <v>172</v>
      </c>
      <c r="G385" s="368" t="s">
        <v>1701</v>
      </c>
    </row>
    <row r="386" spans="1:7">
      <c r="B386" s="344"/>
      <c r="C386" s="344"/>
      <c r="D386" s="343"/>
      <c r="E386" s="294" t="s">
        <v>1087</v>
      </c>
      <c r="F386" s="294" t="s">
        <v>35</v>
      </c>
      <c r="G386" s="368" t="s">
        <v>36</v>
      </c>
    </row>
    <row r="387" spans="1:7">
      <c r="B387" s="340" t="s">
        <v>1705</v>
      </c>
      <c r="C387" s="340" t="s">
        <v>1692</v>
      </c>
      <c r="D387" s="361" t="s">
        <v>1691</v>
      </c>
      <c r="E387" s="289">
        <f>F387-2</f>
        <v>43920</v>
      </c>
      <c r="F387" s="289">
        <v>43922</v>
      </c>
      <c r="G387" s="289">
        <f>F387+1</f>
        <v>43923</v>
      </c>
    </row>
    <row r="388" spans="1:7">
      <c r="B388" s="340" t="s">
        <v>1705</v>
      </c>
      <c r="C388" s="340" t="s">
        <v>435</v>
      </c>
      <c r="D388" s="361"/>
      <c r="E388" s="289">
        <f>E387+7</f>
        <v>43927</v>
      </c>
      <c r="F388" s="289">
        <f>F387+7</f>
        <v>43929</v>
      </c>
      <c r="G388" s="289">
        <f>F388+1</f>
        <v>43930</v>
      </c>
    </row>
    <row r="389" spans="1:7">
      <c r="B389" s="340" t="s">
        <v>1705</v>
      </c>
      <c r="C389" s="340" t="s">
        <v>485</v>
      </c>
      <c r="D389" s="361"/>
      <c r="E389" s="289">
        <f>E388+7</f>
        <v>43934</v>
      </c>
      <c r="F389" s="289">
        <f>F388+7</f>
        <v>43936</v>
      </c>
      <c r="G389" s="289">
        <f>F389+1</f>
        <v>43937</v>
      </c>
    </row>
    <row r="390" spans="1:7">
      <c r="B390" s="340" t="s">
        <v>1705</v>
      </c>
      <c r="C390" s="340" t="s">
        <v>543</v>
      </c>
      <c r="D390" s="361"/>
      <c r="E390" s="289">
        <f>E389+7</f>
        <v>43941</v>
      </c>
      <c r="F390" s="289">
        <f>F389+7</f>
        <v>43943</v>
      </c>
      <c r="G390" s="289">
        <f>F390+1</f>
        <v>43944</v>
      </c>
    </row>
    <row r="391" spans="1:7">
      <c r="B391" s="340" t="s">
        <v>1705</v>
      </c>
      <c r="C391" s="340" t="s">
        <v>544</v>
      </c>
      <c r="D391" s="361"/>
      <c r="E391" s="289">
        <f>E390+7</f>
        <v>43948</v>
      </c>
      <c r="F391" s="289">
        <f>F390+7</f>
        <v>43950</v>
      </c>
      <c r="G391" s="289">
        <f>F391+1</f>
        <v>43951</v>
      </c>
    </row>
    <row r="392" spans="1:7">
      <c r="B392" s="285"/>
      <c r="C392" s="285"/>
    </row>
    <row r="393" spans="1:7">
      <c r="B393" s="346" t="s">
        <v>1633</v>
      </c>
      <c r="C393" s="346" t="s">
        <v>32</v>
      </c>
      <c r="D393" s="345" t="s">
        <v>33</v>
      </c>
      <c r="E393" s="294" t="s">
        <v>172</v>
      </c>
      <c r="F393" s="294" t="s">
        <v>172</v>
      </c>
      <c r="G393" s="368" t="s">
        <v>1701</v>
      </c>
    </row>
    <row r="394" spans="1:7">
      <c r="B394" s="344"/>
      <c r="C394" s="344"/>
      <c r="D394" s="343"/>
      <c r="E394" s="294" t="s">
        <v>1087</v>
      </c>
      <c r="F394" s="294" t="s">
        <v>35</v>
      </c>
      <c r="G394" s="368" t="s">
        <v>36</v>
      </c>
    </row>
    <row r="395" spans="1:7">
      <c r="B395" s="340" t="s">
        <v>1703</v>
      </c>
      <c r="C395" s="340" t="s">
        <v>1681</v>
      </c>
      <c r="D395" s="361" t="s">
        <v>1691</v>
      </c>
      <c r="E395" s="289">
        <f>F395-2</f>
        <v>43921</v>
      </c>
      <c r="F395" s="289">
        <v>43923</v>
      </c>
      <c r="G395" s="289">
        <f>F395+2</f>
        <v>43925</v>
      </c>
    </row>
    <row r="396" spans="1:7">
      <c r="B396" s="340" t="s">
        <v>1704</v>
      </c>
      <c r="C396" s="340" t="s">
        <v>434</v>
      </c>
      <c r="D396" s="361"/>
      <c r="E396" s="289">
        <f>E395+7</f>
        <v>43928</v>
      </c>
      <c r="F396" s="289">
        <f>F395+7</f>
        <v>43930</v>
      </c>
      <c r="G396" s="289">
        <f>G395+7</f>
        <v>43932</v>
      </c>
    </row>
    <row r="397" spans="1:7">
      <c r="B397" s="340" t="s">
        <v>1703</v>
      </c>
      <c r="C397" s="340" t="s">
        <v>435</v>
      </c>
      <c r="D397" s="361"/>
      <c r="E397" s="289">
        <f>E396+7</f>
        <v>43935</v>
      </c>
      <c r="F397" s="289">
        <f>F396+7</f>
        <v>43937</v>
      </c>
      <c r="G397" s="289">
        <f>G396+7</f>
        <v>43939</v>
      </c>
    </row>
    <row r="398" spans="1:7">
      <c r="B398" s="340" t="s">
        <v>1704</v>
      </c>
      <c r="C398" s="340" t="s">
        <v>485</v>
      </c>
      <c r="D398" s="361"/>
      <c r="E398" s="289">
        <f>E397+7</f>
        <v>43942</v>
      </c>
      <c r="F398" s="289">
        <f>F397+7</f>
        <v>43944</v>
      </c>
      <c r="G398" s="289">
        <f>G397+7</f>
        <v>43946</v>
      </c>
    </row>
    <row r="399" spans="1:7">
      <c r="B399" s="340" t="s">
        <v>1703</v>
      </c>
      <c r="C399" s="340" t="s">
        <v>543</v>
      </c>
      <c r="D399" s="361"/>
      <c r="E399" s="289">
        <f>E398+7</f>
        <v>43949</v>
      </c>
      <c r="F399" s="289">
        <f>F398+7</f>
        <v>43951</v>
      </c>
      <c r="G399" s="289">
        <f>G398+7</f>
        <v>43953</v>
      </c>
    </row>
    <row r="401" spans="2:7">
      <c r="B401" s="346" t="s">
        <v>1633</v>
      </c>
      <c r="C401" s="346" t="s">
        <v>32</v>
      </c>
      <c r="D401" s="345" t="s">
        <v>33</v>
      </c>
      <c r="E401" s="294" t="s">
        <v>172</v>
      </c>
      <c r="F401" s="294" t="s">
        <v>172</v>
      </c>
      <c r="G401" s="368" t="s">
        <v>1701</v>
      </c>
    </row>
    <row r="402" spans="2:7">
      <c r="B402" s="344"/>
      <c r="C402" s="344"/>
      <c r="D402" s="343"/>
      <c r="E402" s="294" t="s">
        <v>1087</v>
      </c>
      <c r="F402" s="294" t="s">
        <v>35</v>
      </c>
      <c r="G402" s="368" t="s">
        <v>36</v>
      </c>
    </row>
    <row r="403" spans="2:7">
      <c r="B403" s="340" t="s">
        <v>1702</v>
      </c>
      <c r="C403" s="340" t="s">
        <v>1681</v>
      </c>
      <c r="D403" s="361" t="s">
        <v>1691</v>
      </c>
      <c r="E403" s="289">
        <f>F403-2</f>
        <v>43922</v>
      </c>
      <c r="F403" s="289">
        <v>43924</v>
      </c>
      <c r="G403" s="289">
        <f>F403+3</f>
        <v>43927</v>
      </c>
    </row>
    <row r="404" spans="2:7">
      <c r="B404" s="340" t="s">
        <v>1702</v>
      </c>
      <c r="C404" s="340" t="s">
        <v>434</v>
      </c>
      <c r="D404" s="361"/>
      <c r="E404" s="289">
        <f>E403+7</f>
        <v>43929</v>
      </c>
      <c r="F404" s="289">
        <f>F403+7</f>
        <v>43931</v>
      </c>
      <c r="G404" s="289">
        <f>F404+3</f>
        <v>43934</v>
      </c>
    </row>
    <row r="405" spans="2:7">
      <c r="B405" s="340" t="s">
        <v>1702</v>
      </c>
      <c r="C405" s="340" t="s">
        <v>435</v>
      </c>
      <c r="D405" s="361"/>
      <c r="E405" s="289">
        <f>E404+7</f>
        <v>43936</v>
      </c>
      <c r="F405" s="289">
        <f>F404+7</f>
        <v>43938</v>
      </c>
      <c r="G405" s="289">
        <f>F405+3</f>
        <v>43941</v>
      </c>
    </row>
    <row r="406" spans="2:7">
      <c r="B406" s="340" t="s">
        <v>1702</v>
      </c>
      <c r="C406" s="340" t="s">
        <v>485</v>
      </c>
      <c r="D406" s="361"/>
      <c r="E406" s="289">
        <f>E405+7</f>
        <v>43943</v>
      </c>
      <c r="F406" s="289">
        <f>F405+7</f>
        <v>43945</v>
      </c>
      <c r="G406" s="289">
        <f>F406+3</f>
        <v>43948</v>
      </c>
    </row>
    <row r="407" spans="2:7">
      <c r="B407" s="340" t="s">
        <v>1702</v>
      </c>
      <c r="C407" s="340" t="s">
        <v>543</v>
      </c>
      <c r="D407" s="361"/>
      <c r="E407" s="289">
        <f>E406+7</f>
        <v>43950</v>
      </c>
      <c r="F407" s="289">
        <f>F406+7</f>
        <v>43952</v>
      </c>
      <c r="G407" s="289">
        <f>F407+3</f>
        <v>43955</v>
      </c>
    </row>
    <row r="408" spans="2:7">
      <c r="C408" s="285"/>
    </row>
    <row r="409" spans="2:7">
      <c r="B409" s="346" t="s">
        <v>1633</v>
      </c>
      <c r="C409" s="346" t="s">
        <v>32</v>
      </c>
      <c r="D409" s="345" t="s">
        <v>33</v>
      </c>
      <c r="E409" s="294" t="s">
        <v>172</v>
      </c>
      <c r="F409" s="294" t="s">
        <v>172</v>
      </c>
      <c r="G409" s="368" t="s">
        <v>1701</v>
      </c>
    </row>
    <row r="410" spans="2:7">
      <c r="B410" s="344"/>
      <c r="C410" s="344"/>
      <c r="D410" s="343"/>
      <c r="E410" s="294" t="s">
        <v>1087</v>
      </c>
      <c r="F410" s="294" t="s">
        <v>35</v>
      </c>
      <c r="G410" s="368" t="s">
        <v>36</v>
      </c>
    </row>
    <row r="411" spans="2:7">
      <c r="B411" s="340" t="s">
        <v>1700</v>
      </c>
      <c r="C411" s="340" t="s">
        <v>1692</v>
      </c>
      <c r="D411" s="361" t="s">
        <v>1691</v>
      </c>
      <c r="E411" s="289">
        <f>F411-2</f>
        <v>43924</v>
      </c>
      <c r="F411" s="289">
        <v>43926</v>
      </c>
      <c r="G411" s="289">
        <f>F411+2</f>
        <v>43928</v>
      </c>
    </row>
    <row r="412" spans="2:7">
      <c r="B412" s="340" t="s">
        <v>1700</v>
      </c>
      <c r="C412" s="340" t="s">
        <v>435</v>
      </c>
      <c r="D412" s="361"/>
      <c r="E412" s="289">
        <f>E411+7</f>
        <v>43931</v>
      </c>
      <c r="F412" s="289">
        <f>F411+7</f>
        <v>43933</v>
      </c>
      <c r="G412" s="289">
        <f>G411+7</f>
        <v>43935</v>
      </c>
    </row>
    <row r="413" spans="2:7">
      <c r="B413" s="340" t="s">
        <v>1700</v>
      </c>
      <c r="C413" s="340" t="s">
        <v>485</v>
      </c>
      <c r="D413" s="361"/>
      <c r="E413" s="289">
        <f>E412+7</f>
        <v>43938</v>
      </c>
      <c r="F413" s="289">
        <f>F412+7</f>
        <v>43940</v>
      </c>
      <c r="G413" s="289">
        <f>G412+7</f>
        <v>43942</v>
      </c>
    </row>
    <row r="414" spans="2:7">
      <c r="B414" s="340" t="s">
        <v>1700</v>
      </c>
      <c r="C414" s="340" t="s">
        <v>543</v>
      </c>
      <c r="D414" s="361"/>
      <c r="E414" s="289">
        <f>E413+7</f>
        <v>43945</v>
      </c>
      <c r="F414" s="289">
        <f>F413+7</f>
        <v>43947</v>
      </c>
      <c r="G414" s="289">
        <f>G413+7</f>
        <v>43949</v>
      </c>
    </row>
    <row r="415" spans="2:7">
      <c r="B415" s="340" t="s">
        <v>1700</v>
      </c>
      <c r="C415" s="340" t="s">
        <v>544</v>
      </c>
      <c r="D415" s="361"/>
      <c r="E415" s="289">
        <f>E414+7</f>
        <v>43952</v>
      </c>
      <c r="F415" s="289">
        <f>F414+7</f>
        <v>43954</v>
      </c>
      <c r="G415" s="289">
        <f>G414+7</f>
        <v>43956</v>
      </c>
    </row>
    <row r="416" spans="2:7">
      <c r="B416" s="366"/>
      <c r="C416" s="366"/>
      <c r="D416" s="304"/>
      <c r="E416" s="303"/>
      <c r="F416" s="303"/>
      <c r="G416" s="303"/>
    </row>
    <row r="417" spans="1:7">
      <c r="A417" s="308" t="s">
        <v>272</v>
      </c>
    </row>
    <row r="418" spans="1:7">
      <c r="A418" s="308"/>
      <c r="B418" s="346" t="s">
        <v>1633</v>
      </c>
      <c r="C418" s="346" t="s">
        <v>32</v>
      </c>
      <c r="D418" s="345" t="s">
        <v>33</v>
      </c>
      <c r="E418" s="294" t="s">
        <v>172</v>
      </c>
      <c r="F418" s="294" t="s">
        <v>172</v>
      </c>
      <c r="G418" s="368" t="s">
        <v>1682</v>
      </c>
    </row>
    <row r="419" spans="1:7">
      <c r="A419" s="308"/>
      <c r="B419" s="344"/>
      <c r="C419" s="344"/>
      <c r="D419" s="343"/>
      <c r="E419" s="294" t="s">
        <v>1087</v>
      </c>
      <c r="F419" s="294" t="s">
        <v>35</v>
      </c>
      <c r="G419" s="368" t="s">
        <v>36</v>
      </c>
    </row>
    <row r="420" spans="1:7">
      <c r="A420" s="308"/>
      <c r="B420" s="340" t="s">
        <v>1694</v>
      </c>
      <c r="C420" s="340" t="s">
        <v>1699</v>
      </c>
      <c r="D420" s="361" t="s">
        <v>1698</v>
      </c>
      <c r="E420" s="289">
        <f>F420-4</f>
        <v>43924</v>
      </c>
      <c r="F420" s="289">
        <v>43928</v>
      </c>
      <c r="G420" s="289">
        <f>F420+2</f>
        <v>43930</v>
      </c>
    </row>
    <row r="421" spans="1:7">
      <c r="A421" s="308"/>
      <c r="B421" s="363" t="s">
        <v>1694</v>
      </c>
      <c r="C421" s="340" t="s">
        <v>1697</v>
      </c>
      <c r="D421" s="361"/>
      <c r="E421" s="289">
        <f>E420+7</f>
        <v>43931</v>
      </c>
      <c r="F421" s="289">
        <f>F420+7</f>
        <v>43935</v>
      </c>
      <c r="G421" s="289">
        <f>G420+7</f>
        <v>43937</v>
      </c>
    </row>
    <row r="422" spans="1:7">
      <c r="A422" s="308"/>
      <c r="B422" s="363" t="s">
        <v>1694</v>
      </c>
      <c r="C422" s="340" t="s">
        <v>1696</v>
      </c>
      <c r="D422" s="361"/>
      <c r="E422" s="289">
        <f>E421+7</f>
        <v>43938</v>
      </c>
      <c r="F422" s="289">
        <f>F421+7</f>
        <v>43942</v>
      </c>
      <c r="G422" s="289">
        <f>G421+7</f>
        <v>43944</v>
      </c>
    </row>
    <row r="423" spans="1:7">
      <c r="A423" s="308"/>
      <c r="B423" s="363" t="s">
        <v>1694</v>
      </c>
      <c r="C423" s="340" t="s">
        <v>1695</v>
      </c>
      <c r="D423" s="361"/>
      <c r="E423" s="289">
        <f>E422+7</f>
        <v>43945</v>
      </c>
      <c r="F423" s="289">
        <f>F422+7</f>
        <v>43949</v>
      </c>
      <c r="G423" s="289">
        <f>G422+7</f>
        <v>43951</v>
      </c>
    </row>
    <row r="424" spans="1:7">
      <c r="A424" s="308"/>
      <c r="B424" s="363" t="s">
        <v>1694</v>
      </c>
      <c r="C424" s="340" t="s">
        <v>1693</v>
      </c>
      <c r="D424" s="361"/>
      <c r="E424" s="289">
        <f>E423+7</f>
        <v>43952</v>
      </c>
      <c r="F424" s="289">
        <f>F423+7</f>
        <v>43956</v>
      </c>
      <c r="G424" s="289">
        <f>G423+7</f>
        <v>43958</v>
      </c>
    </row>
    <row r="425" spans="1:7">
      <c r="A425" s="308"/>
      <c r="B425" s="395"/>
      <c r="C425" s="394"/>
    </row>
    <row r="426" spans="1:7">
      <c r="B426" s="346" t="s">
        <v>1633</v>
      </c>
      <c r="C426" s="346" t="s">
        <v>32</v>
      </c>
      <c r="D426" s="345" t="s">
        <v>33</v>
      </c>
      <c r="E426" s="294" t="s">
        <v>172</v>
      </c>
      <c r="F426" s="294" t="s">
        <v>172</v>
      </c>
      <c r="G426" s="368" t="s">
        <v>1682</v>
      </c>
    </row>
    <row r="427" spans="1:7">
      <c r="B427" s="344"/>
      <c r="C427" s="344"/>
      <c r="D427" s="343"/>
      <c r="E427" s="294" t="s">
        <v>1087</v>
      </c>
      <c r="F427" s="294" t="s">
        <v>35</v>
      </c>
      <c r="G427" s="368" t="s">
        <v>36</v>
      </c>
    </row>
    <row r="428" spans="1:7">
      <c r="B428" s="340" t="s">
        <v>1690</v>
      </c>
      <c r="C428" s="340" t="s">
        <v>1692</v>
      </c>
      <c r="D428" s="361" t="s">
        <v>1691</v>
      </c>
      <c r="E428" s="289">
        <f>F428-2</f>
        <v>44012</v>
      </c>
      <c r="F428" s="289">
        <v>44014</v>
      </c>
      <c r="G428" s="289">
        <f>F428+2</f>
        <v>44016</v>
      </c>
    </row>
    <row r="429" spans="1:7">
      <c r="B429" s="363" t="s">
        <v>1690</v>
      </c>
      <c r="C429" s="340" t="s">
        <v>435</v>
      </c>
      <c r="D429" s="361"/>
      <c r="E429" s="289">
        <f>E428+7</f>
        <v>44019</v>
      </c>
      <c r="F429" s="289">
        <f>F428+7</f>
        <v>44021</v>
      </c>
      <c r="G429" s="289">
        <f>F429+2</f>
        <v>44023</v>
      </c>
    </row>
    <row r="430" spans="1:7">
      <c r="B430" s="363" t="s">
        <v>1690</v>
      </c>
      <c r="C430" s="340" t="s">
        <v>485</v>
      </c>
      <c r="D430" s="361"/>
      <c r="E430" s="289">
        <f>E429+7</f>
        <v>44026</v>
      </c>
      <c r="F430" s="289">
        <f>F429+7</f>
        <v>44028</v>
      </c>
      <c r="G430" s="289">
        <f>F430+2</f>
        <v>44030</v>
      </c>
    </row>
    <row r="431" spans="1:7">
      <c r="B431" s="363" t="s">
        <v>1690</v>
      </c>
      <c r="C431" s="340" t="s">
        <v>543</v>
      </c>
      <c r="D431" s="361"/>
      <c r="E431" s="289">
        <f>E430+7</f>
        <v>44033</v>
      </c>
      <c r="F431" s="289">
        <f>F430+7</f>
        <v>44035</v>
      </c>
      <c r="G431" s="289">
        <f>F431+2</f>
        <v>44037</v>
      </c>
    </row>
    <row r="432" spans="1:7">
      <c r="B432" s="340" t="s">
        <v>1690</v>
      </c>
      <c r="C432" s="340" t="s">
        <v>544</v>
      </c>
      <c r="D432" s="361"/>
      <c r="E432" s="289">
        <f>E431+7</f>
        <v>44040</v>
      </c>
      <c r="F432" s="289">
        <f>F431+7</f>
        <v>44042</v>
      </c>
      <c r="G432" s="289">
        <f>F432+2</f>
        <v>44044</v>
      </c>
    </row>
    <row r="433" spans="2:7">
      <c r="B433" s="305"/>
      <c r="C433" s="312"/>
      <c r="E433" s="303"/>
      <c r="F433" s="303"/>
      <c r="G433" s="303"/>
    </row>
    <row r="434" spans="2:7">
      <c r="B434" s="346" t="s">
        <v>1633</v>
      </c>
      <c r="C434" s="346" t="s">
        <v>32</v>
      </c>
      <c r="D434" s="345" t="s">
        <v>33</v>
      </c>
      <c r="E434" s="294" t="s">
        <v>172</v>
      </c>
      <c r="F434" s="294" t="s">
        <v>172</v>
      </c>
      <c r="G434" s="368" t="s">
        <v>1682</v>
      </c>
    </row>
    <row r="435" spans="2:7">
      <c r="B435" s="344"/>
      <c r="C435" s="344"/>
      <c r="D435" s="343"/>
      <c r="E435" s="294" t="s">
        <v>1087</v>
      </c>
      <c r="F435" s="294" t="s">
        <v>35</v>
      </c>
      <c r="G435" s="368" t="s">
        <v>36</v>
      </c>
    </row>
    <row r="436" spans="2:7">
      <c r="B436" s="340" t="s">
        <v>1684</v>
      </c>
      <c r="C436" s="340" t="s">
        <v>1689</v>
      </c>
      <c r="D436" s="361" t="s">
        <v>1688</v>
      </c>
      <c r="E436" s="289">
        <f>F436-2</f>
        <v>43922</v>
      </c>
      <c r="F436" s="289">
        <v>43924</v>
      </c>
      <c r="G436" s="289">
        <f>F436+2</f>
        <v>43926</v>
      </c>
    </row>
    <row r="437" spans="2:7">
      <c r="B437" s="340" t="s">
        <v>1684</v>
      </c>
      <c r="C437" s="340" t="s">
        <v>1687</v>
      </c>
      <c r="D437" s="361"/>
      <c r="E437" s="289">
        <f>E436+7</f>
        <v>43929</v>
      </c>
      <c r="F437" s="289">
        <f>F436+7</f>
        <v>43931</v>
      </c>
      <c r="G437" s="289">
        <f>G436+7</f>
        <v>43933</v>
      </c>
    </row>
    <row r="438" spans="2:7">
      <c r="B438" s="340" t="s">
        <v>1684</v>
      </c>
      <c r="C438" s="340" t="s">
        <v>1686</v>
      </c>
      <c r="D438" s="361"/>
      <c r="E438" s="289">
        <f>E437+7</f>
        <v>43936</v>
      </c>
      <c r="F438" s="289">
        <f>F437+7</f>
        <v>43938</v>
      </c>
      <c r="G438" s="289">
        <f>G437+7</f>
        <v>43940</v>
      </c>
    </row>
    <row r="439" spans="2:7">
      <c r="B439" s="340" t="s">
        <v>1684</v>
      </c>
      <c r="C439" s="340" t="s">
        <v>1685</v>
      </c>
      <c r="D439" s="361"/>
      <c r="E439" s="289">
        <f>E438+7</f>
        <v>43943</v>
      </c>
      <c r="F439" s="289">
        <f>F438+7</f>
        <v>43945</v>
      </c>
      <c r="G439" s="289">
        <f>G438+7</f>
        <v>43947</v>
      </c>
    </row>
    <row r="440" spans="2:7">
      <c r="B440" s="340" t="s">
        <v>1684</v>
      </c>
      <c r="C440" s="340" t="s">
        <v>1683</v>
      </c>
      <c r="D440" s="361"/>
      <c r="E440" s="289">
        <f>E439+7</f>
        <v>43950</v>
      </c>
      <c r="F440" s="289">
        <f>F439+7</f>
        <v>43952</v>
      </c>
      <c r="G440" s="289">
        <f>G439+7</f>
        <v>43954</v>
      </c>
    </row>
    <row r="442" spans="2:7">
      <c r="B442" s="346" t="s">
        <v>1633</v>
      </c>
      <c r="C442" s="346" t="s">
        <v>32</v>
      </c>
      <c r="D442" s="345" t="s">
        <v>1534</v>
      </c>
      <c r="E442" s="294" t="s">
        <v>172</v>
      </c>
      <c r="F442" s="294" t="s">
        <v>172</v>
      </c>
      <c r="G442" s="368" t="s">
        <v>1682</v>
      </c>
    </row>
    <row r="443" spans="2:7">
      <c r="B443" s="344"/>
      <c r="C443" s="344"/>
      <c r="D443" s="343"/>
      <c r="E443" s="294" t="s">
        <v>1087</v>
      </c>
      <c r="F443" s="294" t="s">
        <v>35</v>
      </c>
      <c r="G443" s="368" t="s">
        <v>36</v>
      </c>
    </row>
    <row r="444" spans="2:7">
      <c r="B444" s="340" t="s">
        <v>1679</v>
      </c>
      <c r="C444" s="340" t="s">
        <v>1681</v>
      </c>
      <c r="D444" s="361" t="s">
        <v>1680</v>
      </c>
      <c r="E444" s="289">
        <f>F444-2</f>
        <v>43924</v>
      </c>
      <c r="F444" s="289">
        <v>43926</v>
      </c>
      <c r="G444" s="289">
        <f>F444+2</f>
        <v>43928</v>
      </c>
    </row>
    <row r="445" spans="2:7">
      <c r="B445" s="340" t="s">
        <v>1679</v>
      </c>
      <c r="C445" s="340" t="s">
        <v>434</v>
      </c>
      <c r="D445" s="361"/>
      <c r="E445" s="289">
        <f>E444+7</f>
        <v>43931</v>
      </c>
      <c r="F445" s="289">
        <f>F444+7</f>
        <v>43933</v>
      </c>
      <c r="G445" s="289">
        <f>F445+2</f>
        <v>43935</v>
      </c>
    </row>
    <row r="446" spans="2:7">
      <c r="B446" s="340" t="s">
        <v>1679</v>
      </c>
      <c r="C446" s="340" t="s">
        <v>435</v>
      </c>
      <c r="D446" s="361"/>
      <c r="E446" s="289">
        <f>E445+7</f>
        <v>43938</v>
      </c>
      <c r="F446" s="289">
        <f>F445+7</f>
        <v>43940</v>
      </c>
      <c r="G446" s="289">
        <f>F446+2</f>
        <v>43942</v>
      </c>
    </row>
    <row r="447" spans="2:7">
      <c r="B447" s="340" t="s">
        <v>1679</v>
      </c>
      <c r="C447" s="340" t="s">
        <v>485</v>
      </c>
      <c r="D447" s="361"/>
      <c r="E447" s="289">
        <f>E446+7</f>
        <v>43945</v>
      </c>
      <c r="F447" s="289">
        <f>F446+7</f>
        <v>43947</v>
      </c>
      <c r="G447" s="289">
        <f>F447+2</f>
        <v>43949</v>
      </c>
    </row>
    <row r="448" spans="2:7">
      <c r="B448" s="340" t="s">
        <v>1679</v>
      </c>
      <c r="C448" s="340" t="s">
        <v>543</v>
      </c>
      <c r="D448" s="361"/>
      <c r="E448" s="289">
        <f>E447+7</f>
        <v>43952</v>
      </c>
      <c r="F448" s="289">
        <f>F447+7</f>
        <v>43954</v>
      </c>
      <c r="G448" s="289">
        <f>F448+2</f>
        <v>43956</v>
      </c>
    </row>
    <row r="449" spans="1:8">
      <c r="B449" s="366"/>
      <c r="C449" s="366"/>
      <c r="D449" s="304"/>
      <c r="E449" s="303"/>
      <c r="F449" s="303"/>
      <c r="G449" s="303"/>
    </row>
    <row r="450" spans="1:8" s="347" customFormat="1">
      <c r="A450" s="337" t="s">
        <v>1678</v>
      </c>
      <c r="B450" s="337"/>
      <c r="C450" s="337"/>
      <c r="D450" s="337"/>
      <c r="E450" s="337"/>
      <c r="F450" s="337"/>
      <c r="G450" s="337"/>
      <c r="H450" s="336"/>
    </row>
    <row r="451" spans="1:8">
      <c r="A451" s="308" t="s">
        <v>1677</v>
      </c>
      <c r="F451" s="393"/>
    </row>
    <row r="452" spans="1:8">
      <c r="B452" s="346" t="s">
        <v>1633</v>
      </c>
      <c r="C452" s="346" t="s">
        <v>32</v>
      </c>
      <c r="D452" s="345" t="s">
        <v>1534</v>
      </c>
      <c r="E452" s="294" t="s">
        <v>172</v>
      </c>
      <c r="F452" s="294" t="s">
        <v>172</v>
      </c>
      <c r="G452" s="368" t="s">
        <v>1673</v>
      </c>
    </row>
    <row r="453" spans="1:8">
      <c r="B453" s="344"/>
      <c r="C453" s="344"/>
      <c r="D453" s="343"/>
      <c r="E453" s="294" t="s">
        <v>1087</v>
      </c>
      <c r="F453" s="294" t="s">
        <v>35</v>
      </c>
      <c r="G453" s="368" t="s">
        <v>36</v>
      </c>
    </row>
    <row r="454" spans="1:8">
      <c r="B454" s="363" t="s">
        <v>1674</v>
      </c>
      <c r="C454" s="340" t="s">
        <v>1671</v>
      </c>
      <c r="D454" s="361" t="s">
        <v>1676</v>
      </c>
      <c r="E454" s="289">
        <f>F454-5</f>
        <v>43917</v>
      </c>
      <c r="F454" s="289">
        <v>43922</v>
      </c>
      <c r="G454" s="289">
        <f>F454+3</f>
        <v>43925</v>
      </c>
    </row>
    <row r="455" spans="1:8">
      <c r="B455" s="363" t="s">
        <v>1675</v>
      </c>
      <c r="C455" s="340" t="s">
        <v>540</v>
      </c>
      <c r="D455" s="361"/>
      <c r="E455" s="289">
        <f>E454+7</f>
        <v>43924</v>
      </c>
      <c r="F455" s="289">
        <f>F454+7</f>
        <v>43929</v>
      </c>
      <c r="G455" s="289">
        <f>F455+3</f>
        <v>43932</v>
      </c>
    </row>
    <row r="456" spans="1:8">
      <c r="B456" s="363" t="s">
        <v>1674</v>
      </c>
      <c r="C456" s="340" t="s">
        <v>541</v>
      </c>
      <c r="D456" s="361"/>
      <c r="E456" s="289">
        <f>E455+7</f>
        <v>43931</v>
      </c>
      <c r="F456" s="289">
        <f>F455+7</f>
        <v>43936</v>
      </c>
      <c r="G456" s="289">
        <f>F456+3</f>
        <v>43939</v>
      </c>
    </row>
    <row r="457" spans="1:8">
      <c r="B457" s="363" t="s">
        <v>1675</v>
      </c>
      <c r="C457" s="340" t="s">
        <v>542</v>
      </c>
      <c r="D457" s="361"/>
      <c r="E457" s="289">
        <f>E456+7</f>
        <v>43938</v>
      </c>
      <c r="F457" s="289">
        <f>F456+7</f>
        <v>43943</v>
      </c>
      <c r="G457" s="289">
        <f>F457+3</f>
        <v>43946</v>
      </c>
    </row>
    <row r="458" spans="1:8">
      <c r="B458" s="363" t="s">
        <v>1674</v>
      </c>
      <c r="C458" s="340" t="s">
        <v>1668</v>
      </c>
      <c r="D458" s="361"/>
      <c r="E458" s="289">
        <f>E457+7</f>
        <v>43945</v>
      </c>
      <c r="F458" s="289">
        <f>F457+7</f>
        <v>43950</v>
      </c>
      <c r="G458" s="289">
        <f>F458+3</f>
        <v>43953</v>
      </c>
    </row>
    <row r="459" spans="1:8">
      <c r="F459" s="393"/>
    </row>
    <row r="460" spans="1:8">
      <c r="B460" s="346" t="s">
        <v>1633</v>
      </c>
      <c r="C460" s="346" t="s">
        <v>32</v>
      </c>
      <c r="D460" s="345" t="s">
        <v>1534</v>
      </c>
      <c r="E460" s="294" t="s">
        <v>172</v>
      </c>
      <c r="F460" s="294" t="s">
        <v>172</v>
      </c>
      <c r="G460" s="368" t="s">
        <v>1673</v>
      </c>
    </row>
    <row r="461" spans="1:8">
      <c r="B461" s="344"/>
      <c r="C461" s="344"/>
      <c r="D461" s="343"/>
      <c r="E461" s="294" t="s">
        <v>1087</v>
      </c>
      <c r="F461" s="294" t="s">
        <v>35</v>
      </c>
      <c r="G461" s="368" t="s">
        <v>36</v>
      </c>
    </row>
    <row r="462" spans="1:8">
      <c r="B462" s="363" t="s">
        <v>1580</v>
      </c>
      <c r="C462" s="340" t="s">
        <v>1582</v>
      </c>
      <c r="D462" s="361" t="s">
        <v>1593</v>
      </c>
      <c r="E462" s="289">
        <f>F462-3</f>
        <v>43921</v>
      </c>
      <c r="F462" s="289">
        <v>43924</v>
      </c>
      <c r="G462" s="289">
        <f>F462+3</f>
        <v>43927</v>
      </c>
    </row>
    <row r="463" spans="1:8">
      <c r="B463" s="363" t="s">
        <v>1592</v>
      </c>
      <c r="C463" s="340" t="s">
        <v>363</v>
      </c>
      <c r="D463" s="361"/>
      <c r="E463" s="289">
        <f>E462+7</f>
        <v>43928</v>
      </c>
      <c r="F463" s="289">
        <f>F462+7</f>
        <v>43931</v>
      </c>
      <c r="G463" s="289">
        <f>F463+3</f>
        <v>43934</v>
      </c>
    </row>
    <row r="464" spans="1:8">
      <c r="B464" s="363" t="s">
        <v>1591</v>
      </c>
      <c r="C464" s="340" t="s">
        <v>1590</v>
      </c>
      <c r="D464" s="361"/>
      <c r="E464" s="289">
        <f>E463+7</f>
        <v>43935</v>
      </c>
      <c r="F464" s="289">
        <f>F463+7</f>
        <v>43938</v>
      </c>
      <c r="G464" s="289">
        <f>F464+3</f>
        <v>43941</v>
      </c>
    </row>
    <row r="465" spans="1:7">
      <c r="B465" s="363" t="s">
        <v>1589</v>
      </c>
      <c r="C465" s="340" t="s">
        <v>364</v>
      </c>
      <c r="D465" s="361"/>
      <c r="E465" s="289">
        <f>E464+7</f>
        <v>43942</v>
      </c>
      <c r="F465" s="289">
        <f>F464+7</f>
        <v>43945</v>
      </c>
      <c r="G465" s="289">
        <f>F465+3</f>
        <v>43948</v>
      </c>
    </row>
    <row r="466" spans="1:7">
      <c r="B466" s="363" t="s">
        <v>1588</v>
      </c>
      <c r="C466" s="340" t="s">
        <v>364</v>
      </c>
      <c r="D466" s="361"/>
      <c r="E466" s="289">
        <f>E465+7</f>
        <v>43949</v>
      </c>
      <c r="F466" s="289">
        <f>F465+7</f>
        <v>43952</v>
      </c>
      <c r="G466" s="289">
        <f>F466+3</f>
        <v>43955</v>
      </c>
    </row>
    <row r="467" spans="1:7">
      <c r="B467" s="285"/>
      <c r="C467" s="285"/>
    </row>
    <row r="468" spans="1:7">
      <c r="B468" s="346" t="s">
        <v>1633</v>
      </c>
      <c r="C468" s="346" t="s">
        <v>32</v>
      </c>
      <c r="D468" s="345" t="s">
        <v>1534</v>
      </c>
      <c r="E468" s="294" t="s">
        <v>172</v>
      </c>
      <c r="F468" s="294" t="s">
        <v>172</v>
      </c>
      <c r="G468" s="368" t="s">
        <v>1673</v>
      </c>
    </row>
    <row r="469" spans="1:7">
      <c r="B469" s="344"/>
      <c r="C469" s="344"/>
      <c r="D469" s="343"/>
      <c r="E469" s="294" t="s">
        <v>1087</v>
      </c>
      <c r="F469" s="294" t="s">
        <v>35</v>
      </c>
      <c r="G469" s="368" t="s">
        <v>36</v>
      </c>
    </row>
    <row r="470" spans="1:7">
      <c r="B470" s="363" t="s">
        <v>1586</v>
      </c>
      <c r="C470" s="340" t="s">
        <v>1582</v>
      </c>
      <c r="D470" s="361" t="s">
        <v>1585</v>
      </c>
      <c r="E470" s="289">
        <f>F470-3</f>
        <v>43923</v>
      </c>
      <c r="F470" s="289">
        <v>43926</v>
      </c>
      <c r="G470" s="289">
        <f>F470+3</f>
        <v>43929</v>
      </c>
    </row>
    <row r="471" spans="1:7">
      <c r="B471" s="363" t="s">
        <v>1584</v>
      </c>
      <c r="C471" s="340" t="s">
        <v>363</v>
      </c>
      <c r="D471" s="361"/>
      <c r="E471" s="289">
        <f>E470+7</f>
        <v>43930</v>
      </c>
      <c r="F471" s="289">
        <f>F470+7</f>
        <v>43933</v>
      </c>
      <c r="G471" s="289">
        <f>F471+3</f>
        <v>43936</v>
      </c>
    </row>
    <row r="472" spans="1:7">
      <c r="B472" s="363" t="s">
        <v>1583</v>
      </c>
      <c r="C472" s="340" t="s">
        <v>1582</v>
      </c>
      <c r="D472" s="361"/>
      <c r="E472" s="289">
        <f>E471+7</f>
        <v>43937</v>
      </c>
      <c r="F472" s="289">
        <f>F471+7</f>
        <v>43940</v>
      </c>
      <c r="G472" s="289">
        <f>F472+3</f>
        <v>43943</v>
      </c>
    </row>
    <row r="473" spans="1:7">
      <c r="B473" s="363" t="s">
        <v>1581</v>
      </c>
      <c r="C473" s="340" t="s">
        <v>363</v>
      </c>
      <c r="D473" s="361"/>
      <c r="E473" s="289">
        <f>E472+7</f>
        <v>43944</v>
      </c>
      <c r="F473" s="289">
        <f>F472+7</f>
        <v>43947</v>
      </c>
      <c r="G473" s="289">
        <f>F473+3</f>
        <v>43950</v>
      </c>
    </row>
    <row r="474" spans="1:7">
      <c r="B474" s="363" t="s">
        <v>1580</v>
      </c>
      <c r="C474" s="340" t="s">
        <v>1590</v>
      </c>
      <c r="D474" s="361"/>
      <c r="E474" s="289">
        <f>E473+7</f>
        <v>43951</v>
      </c>
      <c r="F474" s="289">
        <f>F473+7</f>
        <v>43954</v>
      </c>
      <c r="G474" s="289">
        <f>F474+3</f>
        <v>43957</v>
      </c>
    </row>
    <row r="475" spans="1:7">
      <c r="B475" s="285"/>
      <c r="C475" s="285"/>
    </row>
    <row r="476" spans="1:7">
      <c r="A476" s="339" t="s">
        <v>1672</v>
      </c>
      <c r="B476" s="339"/>
      <c r="C476" s="339"/>
      <c r="E476" s="303"/>
      <c r="F476" s="303"/>
      <c r="G476" s="303"/>
    </row>
    <row r="477" spans="1:7">
      <c r="B477" s="346" t="s">
        <v>1633</v>
      </c>
      <c r="C477" s="346" t="s">
        <v>32</v>
      </c>
      <c r="D477" s="345" t="s">
        <v>1534</v>
      </c>
      <c r="E477" s="294" t="s">
        <v>172</v>
      </c>
      <c r="F477" s="294" t="s">
        <v>172</v>
      </c>
      <c r="G477" s="368" t="s">
        <v>1667</v>
      </c>
    </row>
    <row r="478" spans="1:7">
      <c r="B478" s="344"/>
      <c r="C478" s="344"/>
      <c r="D478" s="343"/>
      <c r="E478" s="294" t="s">
        <v>1087</v>
      </c>
      <c r="F478" s="294" t="s">
        <v>35</v>
      </c>
      <c r="G478" s="368" t="s">
        <v>36</v>
      </c>
    </row>
    <row r="479" spans="1:7">
      <c r="B479" s="363" t="s">
        <v>1669</v>
      </c>
      <c r="C479" s="340" t="s">
        <v>1671</v>
      </c>
      <c r="D479" s="361" t="s">
        <v>1670</v>
      </c>
      <c r="E479" s="289">
        <f>F479-3</f>
        <v>43920</v>
      </c>
      <c r="F479" s="289">
        <v>43923</v>
      </c>
      <c r="G479" s="289">
        <f>F479+2</f>
        <v>43925</v>
      </c>
    </row>
    <row r="480" spans="1:7">
      <c r="B480" s="363" t="s">
        <v>1669</v>
      </c>
      <c r="C480" s="340" t="s">
        <v>540</v>
      </c>
      <c r="D480" s="361"/>
      <c r="E480" s="289">
        <f>E479+7</f>
        <v>43927</v>
      </c>
      <c r="F480" s="289">
        <f>F479+7</f>
        <v>43930</v>
      </c>
      <c r="G480" s="289">
        <f>F480+2</f>
        <v>43932</v>
      </c>
    </row>
    <row r="481" spans="1:8">
      <c r="B481" s="363" t="s">
        <v>1669</v>
      </c>
      <c r="C481" s="340" t="s">
        <v>541</v>
      </c>
      <c r="D481" s="361"/>
      <c r="E481" s="289">
        <f>E480+7</f>
        <v>43934</v>
      </c>
      <c r="F481" s="289">
        <f>F480+7</f>
        <v>43937</v>
      </c>
      <c r="G481" s="289">
        <f>F481+2</f>
        <v>43939</v>
      </c>
    </row>
    <row r="482" spans="1:8">
      <c r="B482" s="363" t="s">
        <v>1669</v>
      </c>
      <c r="C482" s="340" t="s">
        <v>542</v>
      </c>
      <c r="D482" s="361"/>
      <c r="E482" s="289">
        <f>E481+7</f>
        <v>43941</v>
      </c>
      <c r="F482" s="289">
        <f>F481+7</f>
        <v>43944</v>
      </c>
      <c r="G482" s="289">
        <f>F482+2</f>
        <v>43946</v>
      </c>
    </row>
    <row r="483" spans="1:8">
      <c r="B483" s="363" t="s">
        <v>1669</v>
      </c>
      <c r="C483" s="340" t="s">
        <v>1668</v>
      </c>
      <c r="D483" s="361"/>
      <c r="E483" s="289">
        <f>E482+7</f>
        <v>43948</v>
      </c>
      <c r="F483" s="289">
        <f>F482+7</f>
        <v>43951</v>
      </c>
      <c r="G483" s="289">
        <f>F483+2</f>
        <v>43953</v>
      </c>
    </row>
    <row r="484" spans="1:8">
      <c r="B484" s="392"/>
      <c r="C484" s="392"/>
      <c r="E484" s="303"/>
      <c r="F484" s="303"/>
      <c r="G484" s="303"/>
    </row>
    <row r="485" spans="1:8">
      <c r="B485" s="346" t="s">
        <v>1633</v>
      </c>
      <c r="C485" s="346" t="s">
        <v>32</v>
      </c>
      <c r="D485" s="345" t="s">
        <v>1534</v>
      </c>
      <c r="E485" s="294" t="s">
        <v>172</v>
      </c>
      <c r="F485" s="294" t="s">
        <v>172</v>
      </c>
      <c r="G485" s="368" t="s">
        <v>1667</v>
      </c>
    </row>
    <row r="486" spans="1:8">
      <c r="B486" s="344"/>
      <c r="C486" s="344"/>
      <c r="D486" s="343"/>
      <c r="E486" s="294" t="s">
        <v>1087</v>
      </c>
      <c r="F486" s="294" t="s">
        <v>35</v>
      </c>
      <c r="G486" s="368" t="s">
        <v>36</v>
      </c>
    </row>
    <row r="487" spans="1:8">
      <c r="B487" s="363" t="s">
        <v>1664</v>
      </c>
      <c r="C487" s="340" t="s">
        <v>1666</v>
      </c>
      <c r="D487" s="361" t="s">
        <v>1665</v>
      </c>
      <c r="E487" s="289">
        <f>F487-3</f>
        <v>43923</v>
      </c>
      <c r="F487" s="289">
        <v>43926</v>
      </c>
      <c r="G487" s="289">
        <f>F487+3</f>
        <v>43929</v>
      </c>
    </row>
    <row r="488" spans="1:8">
      <c r="B488" s="363" t="s">
        <v>1664</v>
      </c>
      <c r="C488" s="340" t="s">
        <v>539</v>
      </c>
      <c r="D488" s="361"/>
      <c r="E488" s="289">
        <f>E487+7</f>
        <v>43930</v>
      </c>
      <c r="F488" s="289">
        <f>F487+7</f>
        <v>43933</v>
      </c>
      <c r="G488" s="289">
        <f>F488+3</f>
        <v>43936</v>
      </c>
    </row>
    <row r="489" spans="1:8">
      <c r="B489" s="363" t="s">
        <v>1664</v>
      </c>
      <c r="C489" s="340" t="s">
        <v>540</v>
      </c>
      <c r="D489" s="361"/>
      <c r="E489" s="289">
        <f>E488+7</f>
        <v>43937</v>
      </c>
      <c r="F489" s="289">
        <f>F488+7</f>
        <v>43940</v>
      </c>
      <c r="G489" s="289">
        <f>F489+3</f>
        <v>43943</v>
      </c>
    </row>
    <row r="490" spans="1:8">
      <c r="B490" s="363" t="s">
        <v>1664</v>
      </c>
      <c r="C490" s="340" t="s">
        <v>541</v>
      </c>
      <c r="D490" s="361"/>
      <c r="E490" s="289">
        <f>E489+7</f>
        <v>43944</v>
      </c>
      <c r="F490" s="289">
        <f>F489+7</f>
        <v>43947</v>
      </c>
      <c r="G490" s="289">
        <f>F490+3</f>
        <v>43950</v>
      </c>
    </row>
    <row r="491" spans="1:8">
      <c r="B491" s="363" t="s">
        <v>1664</v>
      </c>
      <c r="C491" s="340" t="s">
        <v>542</v>
      </c>
      <c r="D491" s="361"/>
      <c r="E491" s="289">
        <f>E490+7</f>
        <v>43951</v>
      </c>
      <c r="F491" s="289">
        <f>F490+7</f>
        <v>43954</v>
      </c>
      <c r="G491" s="289">
        <f>F491+3</f>
        <v>43957</v>
      </c>
    </row>
    <row r="492" spans="1:8">
      <c r="B492" s="285"/>
      <c r="C492" s="285"/>
    </row>
    <row r="493" spans="1:8">
      <c r="A493" s="337" t="s">
        <v>87</v>
      </c>
      <c r="B493" s="337"/>
      <c r="C493" s="337"/>
      <c r="D493" s="337"/>
      <c r="E493" s="337"/>
      <c r="F493" s="337"/>
      <c r="G493" s="337"/>
      <c r="H493" s="336"/>
    </row>
    <row r="494" spans="1:8">
      <c r="A494" s="308" t="s">
        <v>99</v>
      </c>
    </row>
    <row r="495" spans="1:8">
      <c r="B495" s="346" t="s">
        <v>1633</v>
      </c>
      <c r="C495" s="346" t="s">
        <v>1351</v>
      </c>
      <c r="D495" s="345" t="s">
        <v>1534</v>
      </c>
      <c r="E495" s="294" t="s">
        <v>1350</v>
      </c>
      <c r="F495" s="294" t="s">
        <v>1350</v>
      </c>
      <c r="G495" s="294" t="s">
        <v>1453</v>
      </c>
    </row>
    <row r="496" spans="1:8">
      <c r="B496" s="344"/>
      <c r="C496" s="344"/>
      <c r="D496" s="343"/>
      <c r="E496" s="294" t="s">
        <v>1349</v>
      </c>
      <c r="F496" s="294" t="s">
        <v>1348</v>
      </c>
      <c r="G496" s="294" t="s">
        <v>1382</v>
      </c>
    </row>
    <row r="497" spans="1:7">
      <c r="B497" s="340" t="s">
        <v>1645</v>
      </c>
      <c r="C497" s="340" t="s">
        <v>1637</v>
      </c>
      <c r="D497" s="361" t="s">
        <v>1662</v>
      </c>
      <c r="E497" s="289">
        <f>F497-3</f>
        <v>43920</v>
      </c>
      <c r="F497" s="289">
        <v>43923</v>
      </c>
      <c r="G497" s="289">
        <f>F497+10</f>
        <v>43933</v>
      </c>
    </row>
    <row r="498" spans="1:7">
      <c r="B498" s="363" t="s">
        <v>1661</v>
      </c>
      <c r="C498" s="340" t="s">
        <v>1660</v>
      </c>
      <c r="D498" s="361"/>
      <c r="E498" s="289">
        <f>E497+7</f>
        <v>43927</v>
      </c>
      <c r="F498" s="289">
        <f>F497+7</f>
        <v>43930</v>
      </c>
      <c r="G498" s="289">
        <f>F498+10</f>
        <v>43940</v>
      </c>
    </row>
    <row r="499" spans="1:7">
      <c r="B499" s="363" t="s">
        <v>1659</v>
      </c>
      <c r="C499" s="340" t="s">
        <v>1637</v>
      </c>
      <c r="D499" s="361"/>
      <c r="E499" s="289">
        <f>E498+7</f>
        <v>43934</v>
      </c>
      <c r="F499" s="289">
        <f>F498+7</f>
        <v>43937</v>
      </c>
      <c r="G499" s="289">
        <f>F499+10</f>
        <v>43947</v>
      </c>
    </row>
    <row r="500" spans="1:7">
      <c r="B500" s="363" t="s">
        <v>1658</v>
      </c>
      <c r="C500" s="340" t="s">
        <v>1637</v>
      </c>
      <c r="D500" s="361"/>
      <c r="E500" s="289">
        <f>E499+7</f>
        <v>43941</v>
      </c>
      <c r="F500" s="289">
        <f>F499+7</f>
        <v>43944</v>
      </c>
      <c r="G500" s="289">
        <f>F500+10</f>
        <v>43954</v>
      </c>
    </row>
    <row r="501" spans="1:7">
      <c r="B501" s="363" t="s">
        <v>1657</v>
      </c>
      <c r="C501" s="340" t="s">
        <v>1647</v>
      </c>
      <c r="D501" s="361"/>
      <c r="E501" s="289">
        <f>E500+7</f>
        <v>43948</v>
      </c>
      <c r="F501" s="289">
        <f>F500+7</f>
        <v>43951</v>
      </c>
      <c r="G501" s="289">
        <f>F501+10</f>
        <v>43961</v>
      </c>
    </row>
    <row r="502" spans="1:7">
      <c r="B502" s="285"/>
      <c r="C502" s="285"/>
    </row>
    <row r="503" spans="1:7">
      <c r="B503" s="346" t="s">
        <v>1633</v>
      </c>
      <c r="C503" s="346" t="s">
        <v>1351</v>
      </c>
      <c r="D503" s="345" t="s">
        <v>1534</v>
      </c>
      <c r="E503" s="294" t="s">
        <v>1350</v>
      </c>
      <c r="F503" s="294" t="s">
        <v>1350</v>
      </c>
      <c r="G503" s="294" t="s">
        <v>1453</v>
      </c>
    </row>
    <row r="504" spans="1:7">
      <c r="B504" s="344"/>
      <c r="C504" s="344"/>
      <c r="D504" s="343"/>
      <c r="E504" s="294" t="s">
        <v>1349</v>
      </c>
      <c r="F504" s="294" t="s">
        <v>1348</v>
      </c>
      <c r="G504" s="294" t="s">
        <v>1382</v>
      </c>
    </row>
    <row r="505" spans="1:7">
      <c r="B505" s="340" t="s">
        <v>1656</v>
      </c>
      <c r="C505" s="340" t="s">
        <v>1637</v>
      </c>
      <c r="D505" s="361" t="s">
        <v>1655</v>
      </c>
      <c r="E505" s="289">
        <f>F505-3</f>
        <v>43922</v>
      </c>
      <c r="F505" s="289">
        <v>43925</v>
      </c>
      <c r="G505" s="289">
        <f>F505+7</f>
        <v>43932</v>
      </c>
    </row>
    <row r="506" spans="1:7">
      <c r="B506" s="363" t="s">
        <v>1654</v>
      </c>
      <c r="C506" s="340" t="s">
        <v>1653</v>
      </c>
      <c r="D506" s="361"/>
      <c r="E506" s="289">
        <f>E505+7</f>
        <v>43929</v>
      </c>
      <c r="F506" s="289">
        <f>F505+7</f>
        <v>43932</v>
      </c>
      <c r="G506" s="289">
        <f>F506+7</f>
        <v>43939</v>
      </c>
    </row>
    <row r="507" spans="1:7">
      <c r="B507" s="363" t="s">
        <v>1652</v>
      </c>
      <c r="C507" s="340" t="s">
        <v>1637</v>
      </c>
      <c r="D507" s="361"/>
      <c r="E507" s="289">
        <f>E506+7</f>
        <v>43936</v>
      </c>
      <c r="F507" s="289">
        <f>F506+7</f>
        <v>43939</v>
      </c>
      <c r="G507" s="289">
        <f>F507+7</f>
        <v>43946</v>
      </c>
    </row>
    <row r="508" spans="1:7">
      <c r="B508" s="363" t="s">
        <v>1651</v>
      </c>
      <c r="C508" s="340" t="s">
        <v>1637</v>
      </c>
      <c r="D508" s="361"/>
      <c r="E508" s="289">
        <f>E507+7</f>
        <v>43943</v>
      </c>
      <c r="F508" s="289">
        <f>F507+7</f>
        <v>43946</v>
      </c>
      <c r="G508" s="289">
        <f>F508+7</f>
        <v>43953</v>
      </c>
    </row>
    <row r="509" spans="1:7">
      <c r="B509" s="363" t="s">
        <v>112</v>
      </c>
      <c r="C509" s="340" t="s">
        <v>1643</v>
      </c>
      <c r="D509" s="361"/>
      <c r="E509" s="289">
        <f>E508+7</f>
        <v>43950</v>
      </c>
      <c r="F509" s="289">
        <f>F508+7</f>
        <v>43953</v>
      </c>
      <c r="G509" s="289">
        <f>F509+7</f>
        <v>43960</v>
      </c>
    </row>
    <row r="510" spans="1:7">
      <c r="B510" s="391"/>
      <c r="C510" s="389"/>
    </row>
    <row r="511" spans="1:7">
      <c r="A511" s="308" t="s">
        <v>89</v>
      </c>
      <c r="B511" s="335"/>
      <c r="C511" s="335"/>
      <c r="D511" s="335"/>
      <c r="E511" s="335"/>
      <c r="F511" s="308"/>
      <c r="G511" s="308"/>
    </row>
    <row r="512" spans="1:7">
      <c r="A512" s="308"/>
      <c r="B512" s="346" t="s">
        <v>1633</v>
      </c>
      <c r="C512" s="346" t="s">
        <v>1351</v>
      </c>
      <c r="D512" s="345" t="s">
        <v>1534</v>
      </c>
      <c r="E512" s="294" t="s">
        <v>1350</v>
      </c>
      <c r="F512" s="294" t="s">
        <v>1350</v>
      </c>
      <c r="G512" s="294" t="s">
        <v>1663</v>
      </c>
    </row>
    <row r="513" spans="1:7" ht="16.5" customHeight="1">
      <c r="A513" s="308"/>
      <c r="B513" s="344"/>
      <c r="C513" s="344"/>
      <c r="D513" s="343"/>
      <c r="E513" s="294" t="s">
        <v>1349</v>
      </c>
      <c r="F513" s="294" t="s">
        <v>1348</v>
      </c>
      <c r="G513" s="294" t="s">
        <v>36</v>
      </c>
    </row>
    <row r="514" spans="1:7" ht="16.5" customHeight="1">
      <c r="A514" s="308"/>
      <c r="B514" s="340" t="s">
        <v>1645</v>
      </c>
      <c r="C514" s="340" t="s">
        <v>1637</v>
      </c>
      <c r="D514" s="361" t="s">
        <v>1662</v>
      </c>
      <c r="E514" s="289">
        <f>F514-3</f>
        <v>43920</v>
      </c>
      <c r="F514" s="289">
        <v>43923</v>
      </c>
      <c r="G514" s="289">
        <f>F514+8</f>
        <v>43931</v>
      </c>
    </row>
    <row r="515" spans="1:7" ht="16.5" customHeight="1">
      <c r="A515" s="308"/>
      <c r="B515" s="363" t="s">
        <v>1661</v>
      </c>
      <c r="C515" s="340" t="s">
        <v>1660</v>
      </c>
      <c r="D515" s="361"/>
      <c r="E515" s="289">
        <f>E514+7</f>
        <v>43927</v>
      </c>
      <c r="F515" s="289">
        <f>F514+7</f>
        <v>43930</v>
      </c>
      <c r="G515" s="289">
        <f>F515+8</f>
        <v>43938</v>
      </c>
    </row>
    <row r="516" spans="1:7">
      <c r="A516" s="308"/>
      <c r="B516" s="363" t="s">
        <v>1659</v>
      </c>
      <c r="C516" s="340" t="s">
        <v>1637</v>
      </c>
      <c r="D516" s="361"/>
      <c r="E516" s="289">
        <f>E515+7</f>
        <v>43934</v>
      </c>
      <c r="F516" s="289">
        <f>F515+7</f>
        <v>43937</v>
      </c>
      <c r="G516" s="289">
        <f>F516+8</f>
        <v>43945</v>
      </c>
    </row>
    <row r="517" spans="1:7">
      <c r="A517" s="308"/>
      <c r="B517" s="363" t="s">
        <v>1658</v>
      </c>
      <c r="C517" s="340" t="s">
        <v>1637</v>
      </c>
      <c r="D517" s="361"/>
      <c r="E517" s="289">
        <f>E516+7</f>
        <v>43941</v>
      </c>
      <c r="F517" s="289">
        <f>F516+7</f>
        <v>43944</v>
      </c>
      <c r="G517" s="289">
        <f>F517+8</f>
        <v>43952</v>
      </c>
    </row>
    <row r="518" spans="1:7">
      <c r="A518" s="308"/>
      <c r="B518" s="363" t="s">
        <v>1657</v>
      </c>
      <c r="C518" s="340" t="s">
        <v>1647</v>
      </c>
      <c r="D518" s="361"/>
      <c r="E518" s="289">
        <f>E517+7</f>
        <v>43948</v>
      </c>
      <c r="F518" s="289">
        <f>F517+7</f>
        <v>43951</v>
      </c>
      <c r="G518" s="289">
        <f>F518+8</f>
        <v>43959</v>
      </c>
    </row>
    <row r="519" spans="1:7">
      <c r="A519" s="308"/>
      <c r="B519" s="285"/>
      <c r="C519" s="285"/>
    </row>
    <row r="520" spans="1:7">
      <c r="B520" s="346" t="s">
        <v>1633</v>
      </c>
      <c r="C520" s="346" t="s">
        <v>1351</v>
      </c>
      <c r="D520" s="345" t="s">
        <v>1534</v>
      </c>
      <c r="E520" s="294" t="s">
        <v>1350</v>
      </c>
      <c r="F520" s="294" t="s">
        <v>1350</v>
      </c>
      <c r="G520" s="294" t="s">
        <v>211</v>
      </c>
    </row>
    <row r="521" spans="1:7" ht="16.5" customHeight="1">
      <c r="B521" s="344"/>
      <c r="C521" s="344"/>
      <c r="D521" s="343"/>
      <c r="E521" s="294" t="s">
        <v>1349</v>
      </c>
      <c r="F521" s="294" t="s">
        <v>1348</v>
      </c>
      <c r="G521" s="294" t="s">
        <v>36</v>
      </c>
    </row>
    <row r="522" spans="1:7" ht="16.5" customHeight="1">
      <c r="B522" s="340" t="s">
        <v>1656</v>
      </c>
      <c r="C522" s="340" t="s">
        <v>1637</v>
      </c>
      <c r="D522" s="361" t="s">
        <v>1655</v>
      </c>
      <c r="E522" s="289">
        <f>F522-3</f>
        <v>43922</v>
      </c>
      <c r="F522" s="289">
        <v>43925</v>
      </c>
      <c r="G522" s="289">
        <f>F522+8</f>
        <v>43933</v>
      </c>
    </row>
    <row r="523" spans="1:7" ht="16.5" customHeight="1">
      <c r="B523" s="363" t="s">
        <v>1654</v>
      </c>
      <c r="C523" s="340" t="s">
        <v>1653</v>
      </c>
      <c r="D523" s="361"/>
      <c r="E523" s="289">
        <f>E522+7</f>
        <v>43929</v>
      </c>
      <c r="F523" s="289">
        <f>F522+7</f>
        <v>43932</v>
      </c>
      <c r="G523" s="289">
        <f>F523+8</f>
        <v>43940</v>
      </c>
    </row>
    <row r="524" spans="1:7" ht="16.5" customHeight="1">
      <c r="B524" s="363" t="s">
        <v>1652</v>
      </c>
      <c r="C524" s="340" t="s">
        <v>1637</v>
      </c>
      <c r="D524" s="361"/>
      <c r="E524" s="289">
        <f>E523+7</f>
        <v>43936</v>
      </c>
      <c r="F524" s="289">
        <f>F523+7</f>
        <v>43939</v>
      </c>
      <c r="G524" s="289">
        <f>F524+8</f>
        <v>43947</v>
      </c>
    </row>
    <row r="525" spans="1:7">
      <c r="B525" s="363" t="s">
        <v>1651</v>
      </c>
      <c r="C525" s="340" t="s">
        <v>1637</v>
      </c>
      <c r="D525" s="361"/>
      <c r="E525" s="289">
        <f>E524+7</f>
        <v>43943</v>
      </c>
      <c r="F525" s="289">
        <f>F524+7</f>
        <v>43946</v>
      </c>
      <c r="G525" s="289">
        <f>F525+8</f>
        <v>43954</v>
      </c>
    </row>
    <row r="526" spans="1:7">
      <c r="B526" s="363" t="s">
        <v>112</v>
      </c>
      <c r="C526" s="340" t="s">
        <v>1643</v>
      </c>
      <c r="D526" s="361"/>
      <c r="E526" s="289">
        <f>E525+7</f>
        <v>43950</v>
      </c>
      <c r="F526" s="289">
        <f>F525+7</f>
        <v>43953</v>
      </c>
      <c r="G526" s="289">
        <f>F526+8</f>
        <v>43961</v>
      </c>
    </row>
    <row r="527" spans="1:7">
      <c r="B527" s="366"/>
      <c r="C527" s="366"/>
      <c r="D527" s="304"/>
      <c r="E527" s="303"/>
      <c r="F527" s="303"/>
      <c r="G527" s="303"/>
    </row>
    <row r="528" spans="1:7">
      <c r="A528" s="308" t="s">
        <v>213</v>
      </c>
      <c r="D528" s="304"/>
      <c r="E528" s="303"/>
      <c r="F528" s="303"/>
      <c r="G528" s="303"/>
    </row>
    <row r="529" spans="1:7">
      <c r="B529" s="346" t="s">
        <v>1633</v>
      </c>
      <c r="C529" s="346" t="s">
        <v>1351</v>
      </c>
      <c r="D529" s="345" t="s">
        <v>1534</v>
      </c>
      <c r="E529" s="294" t="s">
        <v>1350</v>
      </c>
      <c r="F529" s="294" t="s">
        <v>1350</v>
      </c>
      <c r="G529" s="294" t="s">
        <v>213</v>
      </c>
    </row>
    <row r="530" spans="1:7">
      <c r="B530" s="344"/>
      <c r="C530" s="344"/>
      <c r="D530" s="343"/>
      <c r="E530" s="294" t="s">
        <v>1349</v>
      </c>
      <c r="F530" s="294" t="s">
        <v>1348</v>
      </c>
      <c r="G530" s="294" t="s">
        <v>36</v>
      </c>
    </row>
    <row r="531" spans="1:7">
      <c r="B531" s="340" t="s">
        <v>1656</v>
      </c>
      <c r="C531" s="340" t="s">
        <v>1637</v>
      </c>
      <c r="D531" s="361" t="s">
        <v>1655</v>
      </c>
      <c r="E531" s="289">
        <f>F531-3</f>
        <v>43922</v>
      </c>
      <c r="F531" s="289">
        <v>43925</v>
      </c>
      <c r="G531" s="289">
        <f>F531+9</f>
        <v>43934</v>
      </c>
    </row>
    <row r="532" spans="1:7">
      <c r="B532" s="363" t="s">
        <v>1654</v>
      </c>
      <c r="C532" s="340" t="s">
        <v>1653</v>
      </c>
      <c r="D532" s="361"/>
      <c r="E532" s="289">
        <f>E531+7</f>
        <v>43929</v>
      </c>
      <c r="F532" s="289">
        <f>F531+7</f>
        <v>43932</v>
      </c>
      <c r="G532" s="289">
        <f>F532+9</f>
        <v>43941</v>
      </c>
    </row>
    <row r="533" spans="1:7" ht="16.5" customHeight="1">
      <c r="B533" s="363" t="s">
        <v>1652</v>
      </c>
      <c r="C533" s="340" t="s">
        <v>1637</v>
      </c>
      <c r="D533" s="361"/>
      <c r="E533" s="289">
        <f>E532+7</f>
        <v>43936</v>
      </c>
      <c r="F533" s="289">
        <f>F532+7</f>
        <v>43939</v>
      </c>
      <c r="G533" s="289">
        <f>F533+9</f>
        <v>43948</v>
      </c>
    </row>
    <row r="534" spans="1:7">
      <c r="B534" s="363" t="s">
        <v>1651</v>
      </c>
      <c r="C534" s="340" t="s">
        <v>1637</v>
      </c>
      <c r="D534" s="361"/>
      <c r="E534" s="289">
        <f>E533+7</f>
        <v>43943</v>
      </c>
      <c r="F534" s="289">
        <f>F533+7</f>
        <v>43946</v>
      </c>
      <c r="G534" s="289">
        <f>F534+9</f>
        <v>43955</v>
      </c>
    </row>
    <row r="535" spans="1:7">
      <c r="B535" s="363" t="s">
        <v>112</v>
      </c>
      <c r="C535" s="340" t="s">
        <v>1643</v>
      </c>
      <c r="D535" s="361"/>
      <c r="E535" s="289">
        <f>E534+7</f>
        <v>43950</v>
      </c>
      <c r="F535" s="289">
        <f>F534+7</f>
        <v>43953</v>
      </c>
      <c r="G535" s="289">
        <f>F535+9</f>
        <v>43962</v>
      </c>
    </row>
    <row r="536" spans="1:7">
      <c r="B536" s="372"/>
      <c r="C536" s="372"/>
      <c r="D536" s="304"/>
      <c r="E536" s="303"/>
      <c r="F536" s="303"/>
      <c r="G536" s="322"/>
    </row>
    <row r="537" spans="1:7">
      <c r="A537" s="308" t="s">
        <v>94</v>
      </c>
      <c r="B537" s="285"/>
    </row>
    <row r="538" spans="1:7">
      <c r="B538" s="346" t="s">
        <v>1633</v>
      </c>
      <c r="C538" s="346" t="s">
        <v>1351</v>
      </c>
      <c r="D538" s="345" t="s">
        <v>1534</v>
      </c>
      <c r="E538" s="294" t="s">
        <v>1350</v>
      </c>
      <c r="F538" s="294" t="s">
        <v>1350</v>
      </c>
      <c r="G538" s="294" t="s">
        <v>1642</v>
      </c>
    </row>
    <row r="539" spans="1:7">
      <c r="B539" s="344"/>
      <c r="C539" s="344"/>
      <c r="D539" s="343"/>
      <c r="E539" s="294" t="s">
        <v>1349</v>
      </c>
      <c r="F539" s="294" t="s">
        <v>1348</v>
      </c>
      <c r="G539" s="294" t="s">
        <v>1382</v>
      </c>
    </row>
    <row r="540" spans="1:7">
      <c r="B540" s="340" t="s">
        <v>1650</v>
      </c>
      <c r="C540" s="340" t="s">
        <v>1637</v>
      </c>
      <c r="D540" s="361" t="s">
        <v>1649</v>
      </c>
      <c r="E540" s="289">
        <f>F540-5</f>
        <v>43917</v>
      </c>
      <c r="F540" s="289">
        <v>43922</v>
      </c>
      <c r="G540" s="289">
        <f>F540+11</f>
        <v>43933</v>
      </c>
    </row>
    <row r="541" spans="1:7">
      <c r="B541" s="363" t="s">
        <v>1648</v>
      </c>
      <c r="C541" s="340" t="s">
        <v>1647</v>
      </c>
      <c r="D541" s="361"/>
      <c r="E541" s="289">
        <f>E540+7</f>
        <v>43924</v>
      </c>
      <c r="F541" s="289">
        <f>F540+7</f>
        <v>43929</v>
      </c>
      <c r="G541" s="289">
        <f>F541+11</f>
        <v>43940</v>
      </c>
    </row>
    <row r="542" spans="1:7">
      <c r="B542" s="363" t="s">
        <v>1646</v>
      </c>
      <c r="C542" s="340" t="s">
        <v>1637</v>
      </c>
      <c r="D542" s="361"/>
      <c r="E542" s="289">
        <f>E541+7</f>
        <v>43931</v>
      </c>
      <c r="F542" s="289">
        <f>F541+7</f>
        <v>43936</v>
      </c>
      <c r="G542" s="289">
        <f>F542+11</f>
        <v>43947</v>
      </c>
    </row>
    <row r="543" spans="1:7">
      <c r="B543" s="363" t="s">
        <v>1645</v>
      </c>
      <c r="C543" s="340" t="s">
        <v>1637</v>
      </c>
      <c r="D543" s="361"/>
      <c r="E543" s="289">
        <f>E542+7</f>
        <v>43938</v>
      </c>
      <c r="F543" s="289">
        <f>F542+7</f>
        <v>43943</v>
      </c>
      <c r="G543" s="289">
        <f>F543+11</f>
        <v>43954</v>
      </c>
    </row>
    <row r="544" spans="1:7">
      <c r="B544" s="363" t="s">
        <v>1644</v>
      </c>
      <c r="C544" s="340" t="s">
        <v>1643</v>
      </c>
      <c r="D544" s="361"/>
      <c r="E544" s="289">
        <f>E543+7</f>
        <v>43945</v>
      </c>
      <c r="F544" s="289">
        <f>F543+7</f>
        <v>43950</v>
      </c>
      <c r="G544" s="289">
        <f>F544+11</f>
        <v>43961</v>
      </c>
    </row>
    <row r="545" spans="1:7">
      <c r="B545" s="285"/>
      <c r="C545" s="285"/>
    </row>
    <row r="546" spans="1:7">
      <c r="B546" s="346" t="s">
        <v>1633</v>
      </c>
      <c r="C546" s="346" t="s">
        <v>1351</v>
      </c>
      <c r="D546" s="345" t="s">
        <v>1534</v>
      </c>
      <c r="E546" s="294" t="s">
        <v>1350</v>
      </c>
      <c r="F546" s="294" t="s">
        <v>1350</v>
      </c>
      <c r="G546" s="294" t="s">
        <v>1642</v>
      </c>
    </row>
    <row r="547" spans="1:7">
      <c r="B547" s="344"/>
      <c r="C547" s="344"/>
      <c r="D547" s="343"/>
      <c r="E547" s="294" t="s">
        <v>1349</v>
      </c>
      <c r="F547" s="294" t="s">
        <v>1348</v>
      </c>
      <c r="G547" s="294" t="s">
        <v>1382</v>
      </c>
    </row>
    <row r="548" spans="1:7">
      <c r="B548" s="340" t="s">
        <v>1641</v>
      </c>
      <c r="C548" s="340" t="s">
        <v>1637</v>
      </c>
      <c r="D548" s="361" t="s">
        <v>1640</v>
      </c>
      <c r="E548" s="289">
        <f>F548-4</f>
        <v>43922</v>
      </c>
      <c r="F548" s="289">
        <v>43926</v>
      </c>
      <c r="G548" s="289">
        <f>F548+8</f>
        <v>43934</v>
      </c>
    </row>
    <row r="549" spans="1:7">
      <c r="B549" s="363" t="s">
        <v>1639</v>
      </c>
      <c r="C549" s="340" t="s">
        <v>1637</v>
      </c>
      <c r="D549" s="361"/>
      <c r="E549" s="289">
        <f>E548+7</f>
        <v>43929</v>
      </c>
      <c r="F549" s="289">
        <f>F548+7</f>
        <v>43933</v>
      </c>
      <c r="G549" s="289">
        <f>F549+8</f>
        <v>43941</v>
      </c>
    </row>
    <row r="550" spans="1:7">
      <c r="B550" s="363" t="s">
        <v>1638</v>
      </c>
      <c r="C550" s="340" t="s">
        <v>1637</v>
      </c>
      <c r="D550" s="361"/>
      <c r="E550" s="289">
        <f>E549+7</f>
        <v>43936</v>
      </c>
      <c r="F550" s="289">
        <f>F549+7</f>
        <v>43940</v>
      </c>
      <c r="G550" s="289">
        <f>F550+8</f>
        <v>43948</v>
      </c>
    </row>
    <row r="551" spans="1:7">
      <c r="B551" s="363" t="s">
        <v>1636</v>
      </c>
      <c r="C551" s="340" t="s">
        <v>1635</v>
      </c>
      <c r="D551" s="361"/>
      <c r="E551" s="289">
        <f>E550+7</f>
        <v>43943</v>
      </c>
      <c r="F551" s="289">
        <f>F550+7</f>
        <v>43947</v>
      </c>
      <c r="G551" s="289">
        <f>F551+8</f>
        <v>43955</v>
      </c>
    </row>
    <row r="552" spans="1:7">
      <c r="B552" s="363"/>
      <c r="C552" s="340"/>
      <c r="D552" s="361"/>
      <c r="E552" s="289">
        <f>E551+7</f>
        <v>43950</v>
      </c>
      <c r="F552" s="289">
        <f>F551+7</f>
        <v>43954</v>
      </c>
      <c r="G552" s="289">
        <f>F552+8</f>
        <v>43962</v>
      </c>
    </row>
    <row r="553" spans="1:7">
      <c r="B553" s="391"/>
      <c r="C553" s="389"/>
      <c r="D553" s="304"/>
      <c r="E553" s="303"/>
      <c r="F553" s="303"/>
      <c r="G553" s="303"/>
    </row>
    <row r="554" spans="1:7">
      <c r="A554" s="308" t="s">
        <v>95</v>
      </c>
      <c r="B554" s="285"/>
      <c r="C554" s="285"/>
    </row>
    <row r="555" spans="1:7">
      <c r="B555" s="346" t="s">
        <v>1633</v>
      </c>
      <c r="C555" s="346" t="s">
        <v>1351</v>
      </c>
      <c r="D555" s="345" t="s">
        <v>1534</v>
      </c>
      <c r="E555" s="294" t="s">
        <v>1350</v>
      </c>
      <c r="F555" s="294" t="s">
        <v>1350</v>
      </c>
      <c r="G555" s="294" t="s">
        <v>217</v>
      </c>
    </row>
    <row r="556" spans="1:7">
      <c r="B556" s="344"/>
      <c r="C556" s="344"/>
      <c r="D556" s="343"/>
      <c r="E556" s="294" t="s">
        <v>1349</v>
      </c>
      <c r="F556" s="294" t="s">
        <v>1348</v>
      </c>
      <c r="G556" s="294" t="s">
        <v>36</v>
      </c>
    </row>
    <row r="557" spans="1:7">
      <c r="B557" s="340" t="s">
        <v>1641</v>
      </c>
      <c r="C557" s="340" t="s">
        <v>1637</v>
      </c>
      <c r="D557" s="361" t="s">
        <v>1640</v>
      </c>
      <c r="E557" s="289">
        <f>F557-4</f>
        <v>43922</v>
      </c>
      <c r="F557" s="289">
        <v>43926</v>
      </c>
      <c r="G557" s="289">
        <f>F557+11</f>
        <v>43937</v>
      </c>
    </row>
    <row r="558" spans="1:7">
      <c r="B558" s="363" t="s">
        <v>1639</v>
      </c>
      <c r="C558" s="340" t="s">
        <v>1637</v>
      </c>
      <c r="D558" s="361"/>
      <c r="E558" s="289">
        <f>E557+7</f>
        <v>43929</v>
      </c>
      <c r="F558" s="289">
        <f>F557+7</f>
        <v>43933</v>
      </c>
      <c r="G558" s="289">
        <f>F558+11</f>
        <v>43944</v>
      </c>
    </row>
    <row r="559" spans="1:7">
      <c r="B559" s="363" t="s">
        <v>1638</v>
      </c>
      <c r="C559" s="340" t="s">
        <v>1637</v>
      </c>
      <c r="D559" s="361"/>
      <c r="E559" s="289">
        <f>E558+7</f>
        <v>43936</v>
      </c>
      <c r="F559" s="289">
        <f>F558+7</f>
        <v>43940</v>
      </c>
      <c r="G559" s="289">
        <f>F559+11</f>
        <v>43951</v>
      </c>
    </row>
    <row r="560" spans="1:7">
      <c r="B560" s="363" t="s">
        <v>1636</v>
      </c>
      <c r="C560" s="340" t="s">
        <v>1635</v>
      </c>
      <c r="D560" s="361"/>
      <c r="E560" s="289">
        <f>E559+7</f>
        <v>43943</v>
      </c>
      <c r="F560" s="289">
        <f>F559+7</f>
        <v>43947</v>
      </c>
      <c r="G560" s="289">
        <f>F560+11</f>
        <v>43958</v>
      </c>
    </row>
    <row r="561" spans="1:7">
      <c r="B561" s="363"/>
      <c r="C561" s="340"/>
      <c r="D561" s="361"/>
      <c r="E561" s="289">
        <f>E560+7</f>
        <v>43950</v>
      </c>
      <c r="F561" s="289">
        <f>F560+7</f>
        <v>43954</v>
      </c>
      <c r="G561" s="289">
        <f>F561+11</f>
        <v>43965</v>
      </c>
    </row>
    <row r="562" spans="1:7">
      <c r="B562" s="391"/>
      <c r="C562" s="389"/>
      <c r="E562" s="303"/>
      <c r="F562" s="303"/>
    </row>
    <row r="563" spans="1:7">
      <c r="A563" s="308" t="s">
        <v>1634</v>
      </c>
      <c r="B563" s="366"/>
      <c r="C563" s="366"/>
      <c r="D563" s="304"/>
      <c r="E563" s="303"/>
      <c r="F563" s="303"/>
      <c r="G563" s="322"/>
    </row>
    <row r="564" spans="1:7">
      <c r="A564" s="308"/>
      <c r="B564" s="346" t="s">
        <v>1633</v>
      </c>
      <c r="C564" s="346" t="s">
        <v>1351</v>
      </c>
      <c r="D564" s="345" t="s">
        <v>1534</v>
      </c>
      <c r="E564" s="294" t="s">
        <v>1350</v>
      </c>
      <c r="F564" s="294" t="s">
        <v>1350</v>
      </c>
      <c r="G564" s="294" t="s">
        <v>1632</v>
      </c>
    </row>
    <row r="565" spans="1:7">
      <c r="A565" s="308"/>
      <c r="B565" s="344"/>
      <c r="C565" s="344"/>
      <c r="D565" s="343"/>
      <c r="E565" s="294" t="s">
        <v>1349</v>
      </c>
      <c r="F565" s="294" t="s">
        <v>1348</v>
      </c>
      <c r="G565" s="294" t="s">
        <v>1382</v>
      </c>
    </row>
    <row r="566" spans="1:7">
      <c r="A566" s="308"/>
      <c r="B566" s="363" t="s">
        <v>1631</v>
      </c>
      <c r="C566" s="340" t="s">
        <v>1630</v>
      </c>
      <c r="D566" s="361" t="s">
        <v>1629</v>
      </c>
      <c r="E566" s="289">
        <f>F566-4</f>
        <v>43922</v>
      </c>
      <c r="F566" s="289">
        <v>43926</v>
      </c>
      <c r="G566" s="289">
        <f>F566+12</f>
        <v>43938</v>
      </c>
    </row>
    <row r="567" spans="1:7">
      <c r="A567" s="308"/>
      <c r="B567" s="363" t="s">
        <v>1628</v>
      </c>
      <c r="C567" s="340" t="s">
        <v>1627</v>
      </c>
      <c r="D567" s="361"/>
      <c r="E567" s="289">
        <f>E566+7</f>
        <v>43929</v>
      </c>
      <c r="F567" s="289">
        <f>F566+7</f>
        <v>43933</v>
      </c>
      <c r="G567" s="289">
        <f>F567+12</f>
        <v>43945</v>
      </c>
    </row>
    <row r="568" spans="1:7">
      <c r="A568" s="308"/>
      <c r="B568" s="363" t="s">
        <v>1625</v>
      </c>
      <c r="C568" s="340" t="s">
        <v>1626</v>
      </c>
      <c r="D568" s="361"/>
      <c r="E568" s="289">
        <f>E567+7</f>
        <v>43936</v>
      </c>
      <c r="F568" s="289">
        <f>F567+7</f>
        <v>43940</v>
      </c>
      <c r="G568" s="289">
        <f>F568+12</f>
        <v>43952</v>
      </c>
    </row>
    <row r="569" spans="1:7">
      <c r="A569" s="308"/>
      <c r="B569" s="363" t="s">
        <v>1625</v>
      </c>
      <c r="C569" s="340" t="s">
        <v>1624</v>
      </c>
      <c r="D569" s="361"/>
      <c r="E569" s="289">
        <f>E568+7</f>
        <v>43943</v>
      </c>
      <c r="F569" s="289">
        <f>F568+7</f>
        <v>43947</v>
      </c>
      <c r="G569" s="289">
        <f>F569+12</f>
        <v>43959</v>
      </c>
    </row>
    <row r="570" spans="1:7">
      <c r="A570" s="308"/>
      <c r="B570" s="363" t="s">
        <v>1623</v>
      </c>
      <c r="C570" s="340" t="s">
        <v>1622</v>
      </c>
      <c r="D570" s="361"/>
      <c r="E570" s="289">
        <f>E569+7</f>
        <v>43950</v>
      </c>
      <c r="F570" s="289">
        <f>F569+7</f>
        <v>43954</v>
      </c>
      <c r="G570" s="289">
        <f>F570+12</f>
        <v>43966</v>
      </c>
    </row>
    <row r="571" spans="1:7">
      <c r="A571" s="308"/>
      <c r="B571" s="390"/>
      <c r="C571" s="389"/>
      <c r="D571" s="304"/>
      <c r="E571" s="303"/>
      <c r="F571" s="303"/>
      <c r="G571" s="322"/>
    </row>
    <row r="572" spans="1:7">
      <c r="A572" s="308" t="s">
        <v>218</v>
      </c>
      <c r="B572" s="335"/>
      <c r="C572" s="335"/>
    </row>
    <row r="573" spans="1:7">
      <c r="B573" s="346" t="s">
        <v>1215</v>
      </c>
      <c r="C573" s="346" t="s">
        <v>32</v>
      </c>
      <c r="D573" s="345" t="s">
        <v>1534</v>
      </c>
      <c r="E573" s="294" t="s">
        <v>172</v>
      </c>
      <c r="F573" s="294" t="s">
        <v>172</v>
      </c>
      <c r="G573" s="294" t="s">
        <v>1621</v>
      </c>
    </row>
    <row r="574" spans="1:7">
      <c r="B574" s="344"/>
      <c r="C574" s="344"/>
      <c r="D574" s="343"/>
      <c r="E574" s="294" t="s">
        <v>1087</v>
      </c>
      <c r="F574" s="294" t="s">
        <v>35</v>
      </c>
      <c r="G574" s="294" t="s">
        <v>36</v>
      </c>
    </row>
    <row r="575" spans="1:7">
      <c r="B575" s="363" t="s">
        <v>1580</v>
      </c>
      <c r="C575" s="340" t="s">
        <v>1582</v>
      </c>
      <c r="D575" s="361" t="s">
        <v>1593</v>
      </c>
      <c r="E575" s="289">
        <f>F575-3</f>
        <v>43921</v>
      </c>
      <c r="F575" s="289">
        <v>43924</v>
      </c>
      <c r="G575" s="289">
        <f>F575+9</f>
        <v>43933</v>
      </c>
    </row>
    <row r="576" spans="1:7">
      <c r="B576" s="363" t="s">
        <v>1592</v>
      </c>
      <c r="C576" s="340" t="s">
        <v>363</v>
      </c>
      <c r="D576" s="361"/>
      <c r="E576" s="289">
        <f>E575+7</f>
        <v>43928</v>
      </c>
      <c r="F576" s="289">
        <f>F575+7</f>
        <v>43931</v>
      </c>
      <c r="G576" s="289">
        <f>F576+9</f>
        <v>43940</v>
      </c>
    </row>
    <row r="577" spans="1:7">
      <c r="B577" s="363" t="s">
        <v>1591</v>
      </c>
      <c r="C577" s="340" t="s">
        <v>1590</v>
      </c>
      <c r="D577" s="361"/>
      <c r="E577" s="289">
        <f>E576+7</f>
        <v>43935</v>
      </c>
      <c r="F577" s="289">
        <f>F576+7</f>
        <v>43938</v>
      </c>
      <c r="G577" s="289">
        <f>F577+9</f>
        <v>43947</v>
      </c>
    </row>
    <row r="578" spans="1:7">
      <c r="B578" s="363" t="s">
        <v>1589</v>
      </c>
      <c r="C578" s="340" t="s">
        <v>364</v>
      </c>
      <c r="D578" s="361"/>
      <c r="E578" s="289">
        <f>E577+7</f>
        <v>43942</v>
      </c>
      <c r="F578" s="289">
        <f>F577+7</f>
        <v>43945</v>
      </c>
      <c r="G578" s="289">
        <f>F578+9</f>
        <v>43954</v>
      </c>
    </row>
    <row r="579" spans="1:7">
      <c r="B579" s="363" t="s">
        <v>1588</v>
      </c>
      <c r="C579" s="340" t="s">
        <v>364</v>
      </c>
      <c r="D579" s="361"/>
      <c r="E579" s="289">
        <f>E578+7</f>
        <v>43949</v>
      </c>
      <c r="F579" s="289">
        <f>F578+7</f>
        <v>43952</v>
      </c>
      <c r="G579" s="289">
        <f>F579+9</f>
        <v>43961</v>
      </c>
    </row>
    <row r="580" spans="1:7">
      <c r="B580" s="381"/>
      <c r="C580" s="372"/>
      <c r="D580" s="304"/>
      <c r="E580" s="303"/>
      <c r="F580" s="303"/>
      <c r="G580" s="303"/>
    </row>
    <row r="581" spans="1:7">
      <c r="A581" s="308" t="s">
        <v>98</v>
      </c>
      <c r="B581" s="335"/>
      <c r="C581" s="335"/>
      <c r="D581" s="308"/>
      <c r="E581" s="308"/>
      <c r="F581" s="308"/>
      <c r="G581" s="364"/>
    </row>
    <row r="582" spans="1:7">
      <c r="B582" s="346" t="s">
        <v>1215</v>
      </c>
      <c r="C582" s="346" t="s">
        <v>1351</v>
      </c>
      <c r="D582" s="345" t="s">
        <v>1534</v>
      </c>
      <c r="E582" s="294" t="s">
        <v>1350</v>
      </c>
      <c r="F582" s="294" t="s">
        <v>1350</v>
      </c>
      <c r="G582" s="294" t="s">
        <v>1620</v>
      </c>
    </row>
    <row r="583" spans="1:7">
      <c r="B583" s="344"/>
      <c r="C583" s="344"/>
      <c r="D583" s="343"/>
      <c r="E583" s="294" t="s">
        <v>1349</v>
      </c>
      <c r="F583" s="294" t="s">
        <v>1348</v>
      </c>
      <c r="G583" s="294" t="s">
        <v>1382</v>
      </c>
    </row>
    <row r="584" spans="1:7">
      <c r="B584" s="363" t="s">
        <v>1588</v>
      </c>
      <c r="C584" s="340" t="s">
        <v>1582</v>
      </c>
      <c r="D584" s="361" t="s">
        <v>1598</v>
      </c>
      <c r="E584" s="289">
        <f>F584-5</f>
        <v>43917</v>
      </c>
      <c r="F584" s="289">
        <v>43922</v>
      </c>
      <c r="G584" s="289">
        <f>F584+9</f>
        <v>43931</v>
      </c>
    </row>
    <row r="585" spans="1:7">
      <c r="B585" s="363" t="s">
        <v>1597</v>
      </c>
      <c r="C585" s="340" t="s">
        <v>363</v>
      </c>
      <c r="D585" s="361"/>
      <c r="E585" s="289">
        <f>E584+7</f>
        <v>43924</v>
      </c>
      <c r="F585" s="289">
        <f>F584+7</f>
        <v>43929</v>
      </c>
      <c r="G585" s="289">
        <f>F585+9</f>
        <v>43938</v>
      </c>
    </row>
    <row r="586" spans="1:7">
      <c r="B586" s="363" t="s">
        <v>1596</v>
      </c>
      <c r="C586" s="340" t="s">
        <v>1582</v>
      </c>
      <c r="D586" s="361"/>
      <c r="E586" s="289">
        <f>E585+7</f>
        <v>43931</v>
      </c>
      <c r="F586" s="289">
        <f>F585+7</f>
        <v>43936</v>
      </c>
      <c r="G586" s="289">
        <f>F586+9</f>
        <v>43945</v>
      </c>
    </row>
    <row r="587" spans="1:7">
      <c r="B587" s="363" t="s">
        <v>1595</v>
      </c>
      <c r="C587" s="340" t="s">
        <v>1582</v>
      </c>
      <c r="D587" s="361"/>
      <c r="E587" s="289">
        <f>E586+7</f>
        <v>43938</v>
      </c>
      <c r="F587" s="289">
        <f>F586+7</f>
        <v>43943</v>
      </c>
      <c r="G587" s="289">
        <f>F587+9</f>
        <v>43952</v>
      </c>
    </row>
    <row r="588" spans="1:7">
      <c r="B588" s="363" t="s">
        <v>1594</v>
      </c>
      <c r="C588" s="340" t="s">
        <v>363</v>
      </c>
      <c r="D588" s="361"/>
      <c r="E588" s="289">
        <f>E587+7</f>
        <v>43945</v>
      </c>
      <c r="F588" s="289">
        <f>F587+7</f>
        <v>43950</v>
      </c>
      <c r="G588" s="289">
        <f>F588+9</f>
        <v>43959</v>
      </c>
    </row>
    <row r="589" spans="1:7">
      <c r="B589" s="285"/>
      <c r="C589" s="285"/>
      <c r="F589" s="347"/>
    </row>
    <row r="590" spans="1:7">
      <c r="B590" s="346" t="s">
        <v>1215</v>
      </c>
      <c r="C590" s="346" t="s">
        <v>32</v>
      </c>
      <c r="D590" s="345" t="s">
        <v>1534</v>
      </c>
      <c r="E590" s="294" t="s">
        <v>172</v>
      </c>
      <c r="F590" s="294" t="s">
        <v>172</v>
      </c>
      <c r="G590" s="294" t="s">
        <v>1620</v>
      </c>
    </row>
    <row r="591" spans="1:7">
      <c r="B591" s="344"/>
      <c r="C591" s="344"/>
      <c r="D591" s="343"/>
      <c r="E591" s="294" t="s">
        <v>1087</v>
      </c>
      <c r="F591" s="294" t="s">
        <v>35</v>
      </c>
      <c r="G591" s="294" t="s">
        <v>36</v>
      </c>
    </row>
    <row r="592" spans="1:7">
      <c r="B592" s="363" t="s">
        <v>1580</v>
      </c>
      <c r="C592" s="340" t="s">
        <v>1582</v>
      </c>
      <c r="D592" s="361" t="s">
        <v>1593</v>
      </c>
      <c r="E592" s="289">
        <f>F592-3</f>
        <v>43921</v>
      </c>
      <c r="F592" s="289">
        <v>43924</v>
      </c>
      <c r="G592" s="289">
        <f>F592+10</f>
        <v>43934</v>
      </c>
    </row>
    <row r="593" spans="1:7">
      <c r="B593" s="363" t="s">
        <v>1592</v>
      </c>
      <c r="C593" s="340" t="s">
        <v>363</v>
      </c>
      <c r="D593" s="361"/>
      <c r="E593" s="289">
        <f>E592+7</f>
        <v>43928</v>
      </c>
      <c r="F593" s="289">
        <f>F592+7</f>
        <v>43931</v>
      </c>
      <c r="G593" s="289">
        <f>F593+10</f>
        <v>43941</v>
      </c>
    </row>
    <row r="594" spans="1:7">
      <c r="B594" s="363" t="s">
        <v>1591</v>
      </c>
      <c r="C594" s="340" t="s">
        <v>1590</v>
      </c>
      <c r="D594" s="361"/>
      <c r="E594" s="289">
        <f>E593+7</f>
        <v>43935</v>
      </c>
      <c r="F594" s="289">
        <f>F593+7</f>
        <v>43938</v>
      </c>
      <c r="G594" s="289">
        <f>F594+10</f>
        <v>43948</v>
      </c>
    </row>
    <row r="595" spans="1:7">
      <c r="B595" s="363" t="s">
        <v>1589</v>
      </c>
      <c r="C595" s="340" t="s">
        <v>364</v>
      </c>
      <c r="D595" s="361"/>
      <c r="E595" s="289">
        <f>E594+7</f>
        <v>43942</v>
      </c>
      <c r="F595" s="289">
        <f>F594+7</f>
        <v>43945</v>
      </c>
      <c r="G595" s="289">
        <f>F595+10</f>
        <v>43955</v>
      </c>
    </row>
    <row r="596" spans="1:7">
      <c r="B596" s="363" t="s">
        <v>1588</v>
      </c>
      <c r="C596" s="340" t="s">
        <v>364</v>
      </c>
      <c r="D596" s="361"/>
      <c r="E596" s="289">
        <f>E595+7</f>
        <v>43949</v>
      </c>
      <c r="F596" s="289">
        <f>F595+7</f>
        <v>43952</v>
      </c>
      <c r="G596" s="289">
        <f>F596+10</f>
        <v>43962</v>
      </c>
    </row>
    <row r="597" spans="1:7">
      <c r="B597" s="285"/>
      <c r="C597" s="285"/>
    </row>
    <row r="598" spans="1:7">
      <c r="B598" s="346" t="s">
        <v>1215</v>
      </c>
      <c r="C598" s="346" t="s">
        <v>1351</v>
      </c>
      <c r="D598" s="345" t="s">
        <v>1534</v>
      </c>
      <c r="E598" s="294" t="s">
        <v>1350</v>
      </c>
      <c r="F598" s="294" t="s">
        <v>1350</v>
      </c>
      <c r="G598" s="294" t="s">
        <v>1620</v>
      </c>
    </row>
    <row r="599" spans="1:7">
      <c r="B599" s="344"/>
      <c r="C599" s="344"/>
      <c r="D599" s="343"/>
      <c r="E599" s="294" t="s">
        <v>1349</v>
      </c>
      <c r="F599" s="294" t="s">
        <v>1348</v>
      </c>
      <c r="G599" s="294" t="s">
        <v>1382</v>
      </c>
    </row>
    <row r="600" spans="1:7">
      <c r="B600" s="363" t="s">
        <v>1603</v>
      </c>
      <c r="C600" s="340" t="s">
        <v>1610</v>
      </c>
      <c r="D600" s="361" t="s">
        <v>1609</v>
      </c>
      <c r="E600" s="289">
        <f>F600-4</f>
        <v>43922</v>
      </c>
      <c r="F600" s="289">
        <v>43926</v>
      </c>
      <c r="G600" s="289">
        <f>F600+7</f>
        <v>43933</v>
      </c>
    </row>
    <row r="601" spans="1:7">
      <c r="B601" s="363" t="s">
        <v>1600</v>
      </c>
      <c r="C601" s="340" t="s">
        <v>1608</v>
      </c>
      <c r="D601" s="361" t="s">
        <v>1607</v>
      </c>
      <c r="E601" s="289">
        <f>E600+7</f>
        <v>43929</v>
      </c>
      <c r="F601" s="289">
        <f>F600+7</f>
        <v>43933</v>
      </c>
      <c r="G601" s="289">
        <f>F601+7</f>
        <v>43940</v>
      </c>
    </row>
    <row r="602" spans="1:7">
      <c r="B602" s="363" t="s">
        <v>1606</v>
      </c>
      <c r="C602" s="340" t="s">
        <v>1605</v>
      </c>
      <c r="D602" s="361" t="s">
        <v>1604</v>
      </c>
      <c r="E602" s="289">
        <f>E601+7</f>
        <v>43936</v>
      </c>
      <c r="F602" s="289">
        <f>F601+7</f>
        <v>43940</v>
      </c>
      <c r="G602" s="289">
        <f>F602+7</f>
        <v>43947</v>
      </c>
    </row>
    <row r="603" spans="1:7">
      <c r="B603" s="363" t="s">
        <v>1603</v>
      </c>
      <c r="C603" s="340" t="s">
        <v>1602</v>
      </c>
      <c r="D603" s="361" t="s">
        <v>1601</v>
      </c>
      <c r="E603" s="289">
        <f>E602+7</f>
        <v>43943</v>
      </c>
      <c r="F603" s="289">
        <f>F602+7</f>
        <v>43947</v>
      </c>
      <c r="G603" s="289">
        <f>F603+7</f>
        <v>43954</v>
      </c>
    </row>
    <row r="604" spans="1:7">
      <c r="B604" s="363" t="s">
        <v>1600</v>
      </c>
      <c r="C604" s="340" t="s">
        <v>1599</v>
      </c>
      <c r="D604" s="361"/>
      <c r="E604" s="289">
        <f>E603+7</f>
        <v>43950</v>
      </c>
      <c r="F604" s="289">
        <f>F603+7</f>
        <v>43954</v>
      </c>
      <c r="G604" s="289">
        <f>F604+7</f>
        <v>43961</v>
      </c>
    </row>
    <row r="605" spans="1:7">
      <c r="B605" s="388"/>
      <c r="C605" s="387"/>
      <c r="D605" s="385"/>
      <c r="E605" s="303"/>
      <c r="F605" s="303"/>
      <c r="G605" s="347"/>
    </row>
    <row r="606" spans="1:7">
      <c r="A606" s="308" t="s">
        <v>220</v>
      </c>
      <c r="D606" s="308"/>
      <c r="E606" s="308"/>
    </row>
    <row r="607" spans="1:7">
      <c r="B607" s="346" t="s">
        <v>1215</v>
      </c>
      <c r="C607" s="346" t="s">
        <v>1351</v>
      </c>
      <c r="D607" s="345" t="s">
        <v>1534</v>
      </c>
      <c r="E607" s="294" t="s">
        <v>1350</v>
      </c>
      <c r="F607" s="294" t="s">
        <v>1350</v>
      </c>
      <c r="G607" s="294" t="s">
        <v>1611</v>
      </c>
    </row>
    <row r="608" spans="1:7">
      <c r="B608" s="344"/>
      <c r="C608" s="344"/>
      <c r="D608" s="343"/>
      <c r="E608" s="294" t="s">
        <v>1349</v>
      </c>
      <c r="F608" s="294" t="s">
        <v>1348</v>
      </c>
      <c r="G608" s="294" t="s">
        <v>1382</v>
      </c>
    </row>
    <row r="609" spans="1:16">
      <c r="B609" s="363" t="s">
        <v>1614</v>
      </c>
      <c r="C609" s="340" t="s">
        <v>1619</v>
      </c>
      <c r="D609" s="361" t="s">
        <v>1618</v>
      </c>
      <c r="E609" s="289">
        <f>F609-3</f>
        <v>43921</v>
      </c>
      <c r="F609" s="289">
        <v>43924</v>
      </c>
      <c r="G609" s="289">
        <f>F609+6</f>
        <v>43930</v>
      </c>
    </row>
    <row r="610" spans="1:16">
      <c r="B610" s="363" t="s">
        <v>1612</v>
      </c>
      <c r="C610" s="340" t="s">
        <v>1617</v>
      </c>
      <c r="D610" s="361"/>
      <c r="E610" s="289">
        <f>E609+7</f>
        <v>43928</v>
      </c>
      <c r="F610" s="289">
        <f>F609+7</f>
        <v>43931</v>
      </c>
      <c r="G610" s="289">
        <f>F610+6</f>
        <v>43937</v>
      </c>
    </row>
    <row r="611" spans="1:16">
      <c r="B611" s="363" t="s">
        <v>1616</v>
      </c>
      <c r="C611" s="340" t="s">
        <v>1615</v>
      </c>
      <c r="D611" s="361"/>
      <c r="E611" s="289">
        <f>E610+7</f>
        <v>43935</v>
      </c>
      <c r="F611" s="289">
        <f>F610+7</f>
        <v>43938</v>
      </c>
      <c r="G611" s="289">
        <f>F611+6</f>
        <v>43944</v>
      </c>
    </row>
    <row r="612" spans="1:16">
      <c r="B612" s="363" t="s">
        <v>1614</v>
      </c>
      <c r="C612" s="340" t="s">
        <v>1613</v>
      </c>
      <c r="D612" s="361"/>
      <c r="E612" s="289">
        <f>E611+7</f>
        <v>43942</v>
      </c>
      <c r="F612" s="289">
        <f>F611+7</f>
        <v>43945</v>
      </c>
      <c r="G612" s="289">
        <f>F612+6</f>
        <v>43951</v>
      </c>
    </row>
    <row r="613" spans="1:16" s="347" customFormat="1">
      <c r="A613" s="285"/>
      <c r="B613" s="363" t="s">
        <v>1612</v>
      </c>
      <c r="C613" s="340" t="s">
        <v>1441</v>
      </c>
      <c r="D613" s="361"/>
      <c r="E613" s="289">
        <f>E612+7</f>
        <v>43949</v>
      </c>
      <c r="F613" s="289">
        <f>F612+7</f>
        <v>43952</v>
      </c>
      <c r="G613" s="289">
        <f>F613+6</f>
        <v>43958</v>
      </c>
      <c r="H613" s="285"/>
    </row>
    <row r="614" spans="1:16" s="347" customFormat="1">
      <c r="A614" s="285"/>
      <c r="B614" s="386"/>
      <c r="C614" s="385"/>
      <c r="D614" s="285"/>
      <c r="E614" s="303"/>
      <c r="F614" s="303"/>
      <c r="G614" s="285"/>
      <c r="H614" s="285"/>
    </row>
    <row r="615" spans="1:16">
      <c r="B615" s="346" t="s">
        <v>1215</v>
      </c>
      <c r="C615" s="346" t="s">
        <v>1351</v>
      </c>
      <c r="D615" s="345" t="s">
        <v>1534</v>
      </c>
      <c r="E615" s="294" t="s">
        <v>1350</v>
      </c>
      <c r="F615" s="294" t="s">
        <v>1350</v>
      </c>
      <c r="G615" s="294" t="s">
        <v>1611</v>
      </c>
    </row>
    <row r="616" spans="1:16">
      <c r="B616" s="344"/>
      <c r="C616" s="344"/>
      <c r="D616" s="343"/>
      <c r="E616" s="294" t="s">
        <v>1349</v>
      </c>
      <c r="F616" s="294" t="s">
        <v>1348</v>
      </c>
      <c r="G616" s="294" t="s">
        <v>1382</v>
      </c>
    </row>
    <row r="617" spans="1:16">
      <c r="B617" s="363" t="s">
        <v>1603</v>
      </c>
      <c r="C617" s="340" t="s">
        <v>1610</v>
      </c>
      <c r="D617" s="361" t="s">
        <v>1609</v>
      </c>
      <c r="E617" s="289">
        <f>F617-4</f>
        <v>43922</v>
      </c>
      <c r="F617" s="289">
        <v>43926</v>
      </c>
      <c r="G617" s="289">
        <f>F617+6</f>
        <v>43932</v>
      </c>
    </row>
    <row r="618" spans="1:16">
      <c r="B618" s="363" t="s">
        <v>1600</v>
      </c>
      <c r="C618" s="340" t="s">
        <v>1608</v>
      </c>
      <c r="D618" s="361" t="s">
        <v>1607</v>
      </c>
      <c r="E618" s="289">
        <f>E617+7</f>
        <v>43929</v>
      </c>
      <c r="F618" s="289">
        <f>F617+7</f>
        <v>43933</v>
      </c>
      <c r="G618" s="289">
        <f>F618+6</f>
        <v>43939</v>
      </c>
    </row>
    <row r="619" spans="1:16">
      <c r="B619" s="363" t="s">
        <v>1606</v>
      </c>
      <c r="C619" s="340" t="s">
        <v>1605</v>
      </c>
      <c r="D619" s="361" t="s">
        <v>1604</v>
      </c>
      <c r="E619" s="289">
        <f>E618+7</f>
        <v>43936</v>
      </c>
      <c r="F619" s="289">
        <f>F618+7</f>
        <v>43940</v>
      </c>
      <c r="G619" s="289">
        <f>F619+6</f>
        <v>43946</v>
      </c>
    </row>
    <row r="620" spans="1:16">
      <c r="B620" s="363" t="s">
        <v>1603</v>
      </c>
      <c r="C620" s="340" t="s">
        <v>1602</v>
      </c>
      <c r="D620" s="361" t="s">
        <v>1601</v>
      </c>
      <c r="E620" s="289">
        <f>E619+7</f>
        <v>43943</v>
      </c>
      <c r="F620" s="289">
        <f>F619+7</f>
        <v>43947</v>
      </c>
      <c r="G620" s="289">
        <f>F620+6</f>
        <v>43953</v>
      </c>
    </row>
    <row r="621" spans="1:16">
      <c r="B621" s="363" t="s">
        <v>1600</v>
      </c>
      <c r="C621" s="340" t="s">
        <v>1599</v>
      </c>
      <c r="D621" s="361"/>
      <c r="E621" s="289">
        <f>E620+7</f>
        <v>43950</v>
      </c>
      <c r="F621" s="289">
        <f>F620+7</f>
        <v>43954</v>
      </c>
      <c r="G621" s="289">
        <f>F621+6</f>
        <v>43960</v>
      </c>
    </row>
    <row r="622" spans="1:16" s="347" customFormat="1">
      <c r="A622" s="285"/>
      <c r="B622" s="381"/>
      <c r="C622" s="372"/>
      <c r="D622" s="304"/>
      <c r="E622" s="303"/>
      <c r="F622" s="303"/>
      <c r="G622" s="285"/>
      <c r="H622" s="285"/>
    </row>
    <row r="623" spans="1:16" s="347" customFormat="1">
      <c r="A623" s="308" t="s">
        <v>91</v>
      </c>
      <c r="B623" s="286"/>
      <c r="C623" s="286"/>
      <c r="D623" s="285"/>
      <c r="E623" s="285"/>
      <c r="F623" s="285"/>
      <c r="G623" s="285"/>
      <c r="H623" s="285"/>
      <c r="I623" s="285"/>
      <c r="J623" s="285"/>
      <c r="K623" s="285"/>
      <c r="L623" s="285"/>
      <c r="M623" s="285"/>
      <c r="N623" s="285"/>
      <c r="O623" s="285"/>
      <c r="P623" s="285"/>
    </row>
    <row r="624" spans="1:16" s="347" customFormat="1">
      <c r="A624" s="308"/>
      <c r="B624" s="298" t="s">
        <v>31</v>
      </c>
      <c r="C624" s="298" t="s">
        <v>32</v>
      </c>
      <c r="D624" s="297" t="s">
        <v>33</v>
      </c>
      <c r="E624" s="294" t="s">
        <v>172</v>
      </c>
      <c r="F624" s="294" t="s">
        <v>172</v>
      </c>
      <c r="G624" s="294" t="s">
        <v>1587</v>
      </c>
      <c r="H624" s="285"/>
      <c r="I624" s="285"/>
      <c r="J624" s="285"/>
      <c r="K624" s="285"/>
      <c r="L624" s="285"/>
      <c r="M624" s="285"/>
      <c r="N624" s="285"/>
      <c r="O624" s="285"/>
      <c r="P624" s="285"/>
    </row>
    <row r="625" spans="1:16" s="347" customFormat="1">
      <c r="A625" s="308"/>
      <c r="B625" s="296"/>
      <c r="C625" s="296"/>
      <c r="D625" s="295"/>
      <c r="E625" s="294" t="s">
        <v>1087</v>
      </c>
      <c r="F625" s="294" t="s">
        <v>35</v>
      </c>
      <c r="G625" s="294" t="s">
        <v>36</v>
      </c>
      <c r="H625" s="285"/>
      <c r="I625" s="285"/>
      <c r="J625" s="285"/>
      <c r="K625" s="285"/>
      <c r="L625" s="285"/>
      <c r="M625" s="285"/>
      <c r="N625" s="285"/>
      <c r="O625" s="285"/>
      <c r="P625" s="285"/>
    </row>
    <row r="626" spans="1:16" s="347" customFormat="1" ht="16.5" customHeight="1">
      <c r="A626" s="308"/>
      <c r="B626" s="363" t="s">
        <v>1588</v>
      </c>
      <c r="C626" s="340" t="s">
        <v>1582</v>
      </c>
      <c r="D626" s="361" t="s">
        <v>1598</v>
      </c>
      <c r="E626" s="289">
        <f>F626-5</f>
        <v>43917</v>
      </c>
      <c r="F626" s="289">
        <v>43922</v>
      </c>
      <c r="G626" s="289">
        <f>F626+6</f>
        <v>43928</v>
      </c>
      <c r="H626" s="285"/>
      <c r="I626" s="285"/>
      <c r="J626" s="285"/>
      <c r="K626" s="285"/>
      <c r="L626" s="285"/>
      <c r="M626" s="285"/>
      <c r="N626" s="285"/>
      <c r="O626" s="285"/>
      <c r="P626" s="285"/>
    </row>
    <row r="627" spans="1:16" s="347" customFormat="1">
      <c r="A627" s="308"/>
      <c r="B627" s="363" t="s">
        <v>1597</v>
      </c>
      <c r="C627" s="340" t="s">
        <v>363</v>
      </c>
      <c r="D627" s="361"/>
      <c r="E627" s="289">
        <f>E626+7</f>
        <v>43924</v>
      </c>
      <c r="F627" s="289">
        <f>F626+7</f>
        <v>43929</v>
      </c>
      <c r="G627" s="289">
        <f>F627+6</f>
        <v>43935</v>
      </c>
      <c r="H627" s="285"/>
      <c r="I627" s="285"/>
      <c r="J627" s="285"/>
      <c r="K627" s="285"/>
      <c r="L627" s="285"/>
      <c r="M627" s="285"/>
      <c r="N627" s="285"/>
      <c r="O627" s="285"/>
      <c r="P627" s="285"/>
    </row>
    <row r="628" spans="1:16" s="347" customFormat="1" ht="16.5" customHeight="1">
      <c r="A628" s="308"/>
      <c r="B628" s="363" t="s">
        <v>1596</v>
      </c>
      <c r="C628" s="340" t="s">
        <v>1582</v>
      </c>
      <c r="D628" s="361"/>
      <c r="E628" s="289">
        <f>E627+7</f>
        <v>43931</v>
      </c>
      <c r="F628" s="289">
        <f>F627+7</f>
        <v>43936</v>
      </c>
      <c r="G628" s="289">
        <f>F628+6</f>
        <v>43942</v>
      </c>
      <c r="H628" s="285"/>
      <c r="I628" s="285"/>
      <c r="J628" s="285"/>
      <c r="K628" s="285"/>
      <c r="L628" s="285"/>
      <c r="M628" s="285"/>
      <c r="N628" s="285"/>
      <c r="O628" s="285"/>
      <c r="P628" s="285"/>
    </row>
    <row r="629" spans="1:16" s="347" customFormat="1">
      <c r="A629" s="285"/>
      <c r="B629" s="363" t="s">
        <v>1595</v>
      </c>
      <c r="C629" s="340" t="s">
        <v>1582</v>
      </c>
      <c r="D629" s="361"/>
      <c r="E629" s="289">
        <f>E628+7</f>
        <v>43938</v>
      </c>
      <c r="F629" s="289">
        <f>F628+7</f>
        <v>43943</v>
      </c>
      <c r="G629" s="289">
        <f>F629+6</f>
        <v>43949</v>
      </c>
      <c r="H629" s="285"/>
      <c r="I629" s="285"/>
      <c r="J629" s="285"/>
      <c r="K629" s="285"/>
      <c r="L629" s="285"/>
      <c r="M629" s="285"/>
      <c r="N629" s="285"/>
      <c r="O629" s="285"/>
      <c r="P629" s="285"/>
    </row>
    <row r="630" spans="1:16" s="347" customFormat="1">
      <c r="A630" s="285"/>
      <c r="B630" s="363" t="s">
        <v>1594</v>
      </c>
      <c r="C630" s="340" t="s">
        <v>363</v>
      </c>
      <c r="D630" s="361"/>
      <c r="E630" s="289">
        <f>E629+7</f>
        <v>43945</v>
      </c>
      <c r="F630" s="289">
        <f>F629+7</f>
        <v>43950</v>
      </c>
      <c r="G630" s="289">
        <f>F630+6</f>
        <v>43956</v>
      </c>
      <c r="H630" s="285"/>
      <c r="I630" s="285"/>
      <c r="J630" s="285"/>
      <c r="K630" s="285"/>
      <c r="L630" s="285"/>
      <c r="M630" s="285"/>
      <c r="N630" s="285"/>
      <c r="O630" s="285"/>
      <c r="P630" s="285"/>
    </row>
    <row r="631" spans="1:16" s="347" customFormat="1">
      <c r="A631" s="285"/>
      <c r="B631" s="308"/>
      <c r="C631" s="308"/>
      <c r="D631" s="308"/>
      <c r="E631" s="308"/>
      <c r="F631" s="308"/>
      <c r="G631" s="308"/>
      <c r="H631" s="285"/>
      <c r="I631" s="285"/>
      <c r="J631" s="285"/>
      <c r="K631" s="285"/>
      <c r="L631" s="285"/>
      <c r="M631" s="285"/>
      <c r="N631" s="285"/>
      <c r="O631" s="285"/>
      <c r="P631" s="285"/>
    </row>
    <row r="632" spans="1:16">
      <c r="B632" s="346" t="s">
        <v>1215</v>
      </c>
      <c r="C632" s="346" t="s">
        <v>32</v>
      </c>
      <c r="D632" s="345" t="s">
        <v>1534</v>
      </c>
      <c r="E632" s="294" t="s">
        <v>172</v>
      </c>
      <c r="F632" s="294" t="s">
        <v>172</v>
      </c>
      <c r="G632" s="294" t="s">
        <v>1587</v>
      </c>
    </row>
    <row r="633" spans="1:16" ht="16.5" customHeight="1">
      <c r="B633" s="344"/>
      <c r="C633" s="344"/>
      <c r="D633" s="343"/>
      <c r="E633" s="294" t="s">
        <v>1087</v>
      </c>
      <c r="F633" s="294" t="s">
        <v>35</v>
      </c>
      <c r="G633" s="294" t="s">
        <v>36</v>
      </c>
    </row>
    <row r="634" spans="1:16" ht="16.5" customHeight="1">
      <c r="B634" s="363" t="s">
        <v>1580</v>
      </c>
      <c r="C634" s="340" t="s">
        <v>1582</v>
      </c>
      <c r="D634" s="361" t="s">
        <v>1593</v>
      </c>
      <c r="E634" s="289">
        <f>F634-3</f>
        <v>43921</v>
      </c>
      <c r="F634" s="289">
        <v>43924</v>
      </c>
      <c r="G634" s="289">
        <f>F634+6</f>
        <v>43930</v>
      </c>
    </row>
    <row r="635" spans="1:16">
      <c r="B635" s="363" t="s">
        <v>1592</v>
      </c>
      <c r="C635" s="340" t="s">
        <v>363</v>
      </c>
      <c r="D635" s="361"/>
      <c r="E635" s="289">
        <f>E634+7</f>
        <v>43928</v>
      </c>
      <c r="F635" s="289">
        <f>F634+7</f>
        <v>43931</v>
      </c>
      <c r="G635" s="289">
        <f>F635+6</f>
        <v>43937</v>
      </c>
    </row>
    <row r="636" spans="1:16" ht="16.5" customHeight="1">
      <c r="B636" s="363" t="s">
        <v>1591</v>
      </c>
      <c r="C636" s="340" t="s">
        <v>1590</v>
      </c>
      <c r="D636" s="361"/>
      <c r="E636" s="289">
        <f>E635+7</f>
        <v>43935</v>
      </c>
      <c r="F636" s="289">
        <f>F635+7</f>
        <v>43938</v>
      </c>
      <c r="G636" s="289">
        <f>F636+6</f>
        <v>43944</v>
      </c>
    </row>
    <row r="637" spans="1:16" ht="16.5" customHeight="1">
      <c r="B637" s="363" t="s">
        <v>1589</v>
      </c>
      <c r="C637" s="340" t="s">
        <v>364</v>
      </c>
      <c r="D637" s="361"/>
      <c r="E637" s="289">
        <f>E636+7</f>
        <v>43942</v>
      </c>
      <c r="F637" s="289">
        <f>F636+7</f>
        <v>43945</v>
      </c>
      <c r="G637" s="289">
        <f>F637+6</f>
        <v>43951</v>
      </c>
    </row>
    <row r="638" spans="1:16" ht="16.5" customHeight="1">
      <c r="B638" s="363" t="s">
        <v>1588</v>
      </c>
      <c r="C638" s="340" t="s">
        <v>364</v>
      </c>
      <c r="D638" s="361"/>
      <c r="E638" s="289">
        <f>E637+7</f>
        <v>43949</v>
      </c>
      <c r="F638" s="289">
        <f>F637+7</f>
        <v>43952</v>
      </c>
      <c r="G638" s="289">
        <f>F638+6</f>
        <v>43958</v>
      </c>
    </row>
    <row r="639" spans="1:16">
      <c r="B639" s="285"/>
      <c r="C639" s="285"/>
    </row>
    <row r="640" spans="1:16">
      <c r="B640" s="346" t="s">
        <v>1215</v>
      </c>
      <c r="C640" s="346" t="s">
        <v>32</v>
      </c>
      <c r="D640" s="345" t="s">
        <v>1534</v>
      </c>
      <c r="E640" s="294" t="s">
        <v>172</v>
      </c>
      <c r="F640" s="294" t="s">
        <v>172</v>
      </c>
      <c r="G640" s="294" t="s">
        <v>1587</v>
      </c>
    </row>
    <row r="641" spans="1:10">
      <c r="B641" s="344"/>
      <c r="C641" s="344"/>
      <c r="D641" s="343"/>
      <c r="E641" s="294" t="s">
        <v>1087</v>
      </c>
      <c r="F641" s="294" t="s">
        <v>35</v>
      </c>
      <c r="G641" s="294" t="s">
        <v>36</v>
      </c>
    </row>
    <row r="642" spans="1:10" ht="16.5" customHeight="1">
      <c r="B642" s="363" t="s">
        <v>1586</v>
      </c>
      <c r="C642" s="340" t="s">
        <v>1582</v>
      </c>
      <c r="D642" s="361" t="s">
        <v>1585</v>
      </c>
      <c r="E642" s="289">
        <f>F642-3</f>
        <v>43923</v>
      </c>
      <c r="F642" s="289">
        <v>43926</v>
      </c>
      <c r="G642" s="289">
        <f>F642+6</f>
        <v>43932</v>
      </c>
    </row>
    <row r="643" spans="1:10">
      <c r="B643" s="363" t="s">
        <v>1584</v>
      </c>
      <c r="C643" s="340" t="s">
        <v>363</v>
      </c>
      <c r="D643" s="361"/>
      <c r="E643" s="289">
        <f>E642+7</f>
        <v>43930</v>
      </c>
      <c r="F643" s="289">
        <f>F642+7</f>
        <v>43933</v>
      </c>
      <c r="G643" s="289">
        <f>F643+6</f>
        <v>43939</v>
      </c>
    </row>
    <row r="644" spans="1:10">
      <c r="B644" s="363" t="s">
        <v>1583</v>
      </c>
      <c r="C644" s="340" t="s">
        <v>1582</v>
      </c>
      <c r="D644" s="361"/>
      <c r="E644" s="289">
        <f>E643+7</f>
        <v>43937</v>
      </c>
      <c r="F644" s="289">
        <f>F643+7</f>
        <v>43940</v>
      </c>
      <c r="G644" s="289">
        <f>F644+6</f>
        <v>43946</v>
      </c>
    </row>
    <row r="645" spans="1:10">
      <c r="B645" s="363" t="s">
        <v>1581</v>
      </c>
      <c r="C645" s="340" t="s">
        <v>363</v>
      </c>
      <c r="D645" s="361"/>
      <c r="E645" s="289">
        <f>E644+7</f>
        <v>43944</v>
      </c>
      <c r="F645" s="289">
        <f>F644+7</f>
        <v>43947</v>
      </c>
      <c r="G645" s="289">
        <f>F645+6</f>
        <v>43953</v>
      </c>
    </row>
    <row r="646" spans="1:10">
      <c r="B646" s="363" t="s">
        <v>1580</v>
      </c>
      <c r="C646" s="340" t="s">
        <v>1555</v>
      </c>
      <c r="D646" s="361"/>
      <c r="E646" s="289">
        <f>E645+7</f>
        <v>43951</v>
      </c>
      <c r="F646" s="289">
        <f>F645+7</f>
        <v>43954</v>
      </c>
      <c r="G646" s="289">
        <f>F646+6</f>
        <v>43960</v>
      </c>
    </row>
    <row r="647" spans="1:10">
      <c r="B647" s="381"/>
      <c r="C647" s="372"/>
      <c r="D647" s="304"/>
      <c r="E647" s="303"/>
      <c r="F647" s="303"/>
      <c r="G647" s="303"/>
    </row>
    <row r="648" spans="1:10">
      <c r="A648" s="308" t="s">
        <v>215</v>
      </c>
    </row>
    <row r="649" spans="1:10" s="347" customFormat="1">
      <c r="A649" s="285"/>
      <c r="B649" s="346" t="s">
        <v>1157</v>
      </c>
      <c r="C649" s="346" t="s">
        <v>1552</v>
      </c>
      <c r="D649" s="345" t="s">
        <v>1551</v>
      </c>
      <c r="E649" s="294" t="s">
        <v>1550</v>
      </c>
      <c r="F649" s="294" t="s">
        <v>1550</v>
      </c>
      <c r="G649" s="294" t="s">
        <v>1567</v>
      </c>
      <c r="H649" s="285"/>
      <c r="I649" s="285"/>
      <c r="J649" s="285"/>
    </row>
    <row r="650" spans="1:10">
      <c r="B650" s="344"/>
      <c r="C650" s="344"/>
      <c r="D650" s="343"/>
      <c r="E650" s="294" t="s">
        <v>1548</v>
      </c>
      <c r="F650" s="294" t="s">
        <v>1547</v>
      </c>
      <c r="G650" s="294" t="s">
        <v>1546</v>
      </c>
    </row>
    <row r="651" spans="1:10">
      <c r="B651" s="363" t="s">
        <v>1577</v>
      </c>
      <c r="C651" s="340" t="s">
        <v>1560</v>
      </c>
      <c r="D651" s="361" t="s">
        <v>1579</v>
      </c>
      <c r="E651" s="289">
        <f>F651-3</f>
        <v>43920</v>
      </c>
      <c r="F651" s="289">
        <v>43923</v>
      </c>
      <c r="G651" s="289">
        <f>F651+5</f>
        <v>43928</v>
      </c>
    </row>
    <row r="652" spans="1:10">
      <c r="B652" s="363" t="s">
        <v>1576</v>
      </c>
      <c r="C652" s="340" t="s">
        <v>1560</v>
      </c>
      <c r="D652" s="361"/>
      <c r="E652" s="289">
        <f>E651+7</f>
        <v>43927</v>
      </c>
      <c r="F652" s="289">
        <f>F651+7</f>
        <v>43930</v>
      </c>
      <c r="G652" s="289">
        <f>F652+5</f>
        <v>43935</v>
      </c>
    </row>
    <row r="653" spans="1:10">
      <c r="B653" s="363" t="s">
        <v>1578</v>
      </c>
      <c r="C653" s="340" t="s">
        <v>1555</v>
      </c>
      <c r="D653" s="361"/>
      <c r="E653" s="289">
        <f>E652+7</f>
        <v>43934</v>
      </c>
      <c r="F653" s="289">
        <f>F652+7</f>
        <v>43937</v>
      </c>
      <c r="G653" s="289">
        <f>F653+5</f>
        <v>43942</v>
      </c>
    </row>
    <row r="654" spans="1:10">
      <c r="B654" s="363" t="s">
        <v>1577</v>
      </c>
      <c r="C654" s="340" t="s">
        <v>1555</v>
      </c>
      <c r="D654" s="361"/>
      <c r="E654" s="289">
        <f>E653+7</f>
        <v>43941</v>
      </c>
      <c r="F654" s="289">
        <f>F653+7</f>
        <v>43944</v>
      </c>
      <c r="G654" s="289">
        <f>F654+5</f>
        <v>43949</v>
      </c>
    </row>
    <row r="655" spans="1:10">
      <c r="B655" s="363" t="s">
        <v>1576</v>
      </c>
      <c r="C655" s="340" t="s">
        <v>1555</v>
      </c>
      <c r="D655" s="361"/>
      <c r="E655" s="289">
        <f>E654+7</f>
        <v>43948</v>
      </c>
      <c r="F655" s="289">
        <f>F654+7</f>
        <v>43951</v>
      </c>
      <c r="G655" s="289">
        <f>F655+5</f>
        <v>43956</v>
      </c>
    </row>
    <row r="656" spans="1:10">
      <c r="B656" s="381"/>
      <c r="C656" s="381"/>
      <c r="D656" s="381"/>
      <c r="E656" s="381"/>
    </row>
    <row r="657" spans="1:8">
      <c r="B657" s="346" t="s">
        <v>1157</v>
      </c>
      <c r="C657" s="346" t="s">
        <v>1552</v>
      </c>
      <c r="D657" s="345" t="s">
        <v>1551</v>
      </c>
      <c r="E657" s="294" t="s">
        <v>1550</v>
      </c>
      <c r="F657" s="294" t="s">
        <v>1550</v>
      </c>
      <c r="G657" s="294" t="s">
        <v>1567</v>
      </c>
    </row>
    <row r="658" spans="1:8">
      <c r="B658" s="344"/>
      <c r="C658" s="344"/>
      <c r="D658" s="343"/>
      <c r="E658" s="294" t="s">
        <v>1548</v>
      </c>
      <c r="F658" s="294" t="s">
        <v>1547</v>
      </c>
      <c r="G658" s="294" t="s">
        <v>1546</v>
      </c>
    </row>
    <row r="659" spans="1:8">
      <c r="B659" s="363" t="s">
        <v>1569</v>
      </c>
      <c r="C659" s="340" t="s">
        <v>1575</v>
      </c>
      <c r="D659" s="361" t="s">
        <v>1574</v>
      </c>
      <c r="E659" s="289">
        <f>F659-3</f>
        <v>43921</v>
      </c>
      <c r="F659" s="289">
        <v>43924</v>
      </c>
      <c r="G659" s="289">
        <f>F659+5</f>
        <v>43929</v>
      </c>
    </row>
    <row r="660" spans="1:8">
      <c r="B660" s="363" t="s">
        <v>1571</v>
      </c>
      <c r="C660" s="340" t="s">
        <v>1573</v>
      </c>
      <c r="D660" s="361"/>
      <c r="E660" s="289">
        <f>E659+7</f>
        <v>43928</v>
      </c>
      <c r="F660" s="289">
        <f>F659+7</f>
        <v>43931</v>
      </c>
      <c r="G660" s="289">
        <f>F660+5</f>
        <v>43936</v>
      </c>
    </row>
    <row r="661" spans="1:8">
      <c r="B661" s="363" t="s">
        <v>1569</v>
      </c>
      <c r="C661" s="340" t="s">
        <v>1572</v>
      </c>
      <c r="D661" s="361"/>
      <c r="E661" s="289">
        <f>E660+7</f>
        <v>43935</v>
      </c>
      <c r="F661" s="289">
        <f>F660+7</f>
        <v>43938</v>
      </c>
      <c r="G661" s="289">
        <f>F661+5</f>
        <v>43943</v>
      </c>
    </row>
    <row r="662" spans="1:8">
      <c r="B662" s="363" t="s">
        <v>1571</v>
      </c>
      <c r="C662" s="340" t="s">
        <v>1570</v>
      </c>
      <c r="D662" s="361"/>
      <c r="E662" s="289">
        <f>E661+7</f>
        <v>43942</v>
      </c>
      <c r="F662" s="289">
        <f>F661+7</f>
        <v>43945</v>
      </c>
      <c r="G662" s="289">
        <f>F662+5</f>
        <v>43950</v>
      </c>
    </row>
    <row r="663" spans="1:8">
      <c r="B663" s="363" t="s">
        <v>1569</v>
      </c>
      <c r="C663" s="340" t="s">
        <v>1568</v>
      </c>
      <c r="D663" s="361"/>
      <c r="E663" s="289">
        <f>E662+7</f>
        <v>43949</v>
      </c>
      <c r="F663" s="289">
        <f>F662+7</f>
        <v>43952</v>
      </c>
      <c r="G663" s="289">
        <f>F663+5</f>
        <v>43957</v>
      </c>
    </row>
    <row r="664" spans="1:8">
      <c r="B664" s="285"/>
      <c r="C664" s="285"/>
    </row>
    <row r="665" spans="1:8">
      <c r="B665" s="346" t="s">
        <v>1157</v>
      </c>
      <c r="C665" s="346" t="s">
        <v>1552</v>
      </c>
      <c r="D665" s="345" t="s">
        <v>1551</v>
      </c>
      <c r="E665" s="294" t="s">
        <v>1550</v>
      </c>
      <c r="F665" s="294" t="s">
        <v>1550</v>
      </c>
      <c r="G665" s="294" t="s">
        <v>1567</v>
      </c>
    </row>
    <row r="666" spans="1:8">
      <c r="B666" s="344"/>
      <c r="C666" s="344"/>
      <c r="D666" s="343"/>
      <c r="E666" s="294" t="s">
        <v>1548</v>
      </c>
      <c r="F666" s="294" t="s">
        <v>1547</v>
      </c>
      <c r="G666" s="294" t="s">
        <v>1546</v>
      </c>
    </row>
    <row r="667" spans="1:8" s="347" customFormat="1">
      <c r="A667" s="285"/>
      <c r="B667" s="363" t="s">
        <v>1564</v>
      </c>
      <c r="C667" s="340" t="s">
        <v>1560</v>
      </c>
      <c r="D667" s="361" t="s">
        <v>1566</v>
      </c>
      <c r="E667" s="289">
        <f>F667-3</f>
        <v>43922</v>
      </c>
      <c r="F667" s="289">
        <v>43925</v>
      </c>
      <c r="G667" s="289">
        <f>F667+4</f>
        <v>43929</v>
      </c>
      <c r="H667" s="285"/>
    </row>
    <row r="668" spans="1:8">
      <c r="B668" s="363" t="s">
        <v>1563</v>
      </c>
      <c r="C668" s="340" t="s">
        <v>1558</v>
      </c>
      <c r="D668" s="361"/>
      <c r="E668" s="289">
        <f>E667+7</f>
        <v>43929</v>
      </c>
      <c r="F668" s="289">
        <f>F667+7</f>
        <v>43932</v>
      </c>
      <c r="G668" s="289">
        <f>F668+4</f>
        <v>43936</v>
      </c>
    </row>
    <row r="669" spans="1:8">
      <c r="B669" s="363" t="s">
        <v>1565</v>
      </c>
      <c r="C669" s="340" t="s">
        <v>1555</v>
      </c>
      <c r="D669" s="361"/>
      <c r="E669" s="289">
        <f>E668+7</f>
        <v>43936</v>
      </c>
      <c r="F669" s="289">
        <f>F668+7</f>
        <v>43939</v>
      </c>
      <c r="G669" s="289">
        <f>F669+4</f>
        <v>43943</v>
      </c>
    </row>
    <row r="670" spans="1:8">
      <c r="B670" s="363" t="s">
        <v>1564</v>
      </c>
      <c r="C670" s="340" t="s">
        <v>1555</v>
      </c>
      <c r="D670" s="361"/>
      <c r="E670" s="289">
        <f>E669+7</f>
        <v>43943</v>
      </c>
      <c r="F670" s="289">
        <f>F669+7</f>
        <v>43946</v>
      </c>
      <c r="G670" s="289">
        <f>F670+4</f>
        <v>43950</v>
      </c>
    </row>
    <row r="671" spans="1:8">
      <c r="B671" s="363" t="s">
        <v>1563</v>
      </c>
      <c r="C671" s="340" t="s">
        <v>1553</v>
      </c>
      <c r="D671" s="361"/>
      <c r="E671" s="289">
        <f>E670+7</f>
        <v>43950</v>
      </c>
      <c r="F671" s="289">
        <f>F670+7</f>
        <v>43953</v>
      </c>
      <c r="G671" s="289">
        <f>F671+4</f>
        <v>43957</v>
      </c>
    </row>
    <row r="672" spans="1:8">
      <c r="B672" s="285"/>
      <c r="C672" s="285"/>
      <c r="E672" s="303"/>
      <c r="F672" s="303"/>
      <c r="G672" s="303"/>
    </row>
    <row r="673" spans="1:7">
      <c r="A673" s="308" t="s">
        <v>1562</v>
      </c>
      <c r="B673" s="303"/>
      <c r="C673" s="303"/>
      <c r="D673" s="303"/>
      <c r="E673" s="303"/>
      <c r="F673" s="303"/>
      <c r="G673" s="303"/>
    </row>
    <row r="674" spans="1:7">
      <c r="B674" s="346" t="s">
        <v>1157</v>
      </c>
      <c r="C674" s="346" t="s">
        <v>1552</v>
      </c>
      <c r="D674" s="345" t="s">
        <v>1551</v>
      </c>
      <c r="E674" s="294" t="s">
        <v>1550</v>
      </c>
      <c r="F674" s="294" t="s">
        <v>1550</v>
      </c>
      <c r="G674" s="294" t="s">
        <v>1561</v>
      </c>
    </row>
    <row r="675" spans="1:7">
      <c r="B675" s="344"/>
      <c r="C675" s="344"/>
      <c r="D675" s="343"/>
      <c r="E675" s="294" t="s">
        <v>1548</v>
      </c>
      <c r="F675" s="294" t="s">
        <v>1547</v>
      </c>
      <c r="G675" s="294" t="s">
        <v>1546</v>
      </c>
    </row>
    <row r="676" spans="1:7">
      <c r="B676" s="363" t="s">
        <v>1556</v>
      </c>
      <c r="C676" s="340" t="s">
        <v>1560</v>
      </c>
      <c r="D676" s="361" t="s">
        <v>1559</v>
      </c>
      <c r="E676" s="289">
        <f>F676-5</f>
        <v>43917</v>
      </c>
      <c r="F676" s="289">
        <v>43922</v>
      </c>
      <c r="G676" s="289">
        <f>F676+11</f>
        <v>43933</v>
      </c>
    </row>
    <row r="677" spans="1:7">
      <c r="B677" s="363" t="s">
        <v>1554</v>
      </c>
      <c r="C677" s="340" t="s">
        <v>1558</v>
      </c>
      <c r="D677" s="361"/>
      <c r="E677" s="289">
        <f>E676+7</f>
        <v>43924</v>
      </c>
      <c r="F677" s="289">
        <f>F676+7</f>
        <v>43929</v>
      </c>
      <c r="G677" s="289">
        <f>F677+11</f>
        <v>43940</v>
      </c>
    </row>
    <row r="678" spans="1:7">
      <c r="B678" s="363" t="s">
        <v>1557</v>
      </c>
      <c r="C678" s="340" t="s">
        <v>1555</v>
      </c>
      <c r="D678" s="361"/>
      <c r="E678" s="289">
        <f>E677+7</f>
        <v>43931</v>
      </c>
      <c r="F678" s="289">
        <f>F677+7</f>
        <v>43936</v>
      </c>
      <c r="G678" s="289">
        <f>F678+11</f>
        <v>43947</v>
      </c>
    </row>
    <row r="679" spans="1:7">
      <c r="B679" s="363" t="s">
        <v>1556</v>
      </c>
      <c r="C679" s="340" t="s">
        <v>1555</v>
      </c>
      <c r="D679" s="361"/>
      <c r="E679" s="289">
        <f>E678+7</f>
        <v>43938</v>
      </c>
      <c r="F679" s="289">
        <f>F678+7</f>
        <v>43943</v>
      </c>
      <c r="G679" s="289">
        <f>F679+11</f>
        <v>43954</v>
      </c>
    </row>
    <row r="680" spans="1:7">
      <c r="B680" s="363" t="s">
        <v>1554</v>
      </c>
      <c r="C680" s="340" t="s">
        <v>1553</v>
      </c>
      <c r="D680" s="361"/>
      <c r="E680" s="289">
        <f>E679+7</f>
        <v>43945</v>
      </c>
      <c r="F680" s="289">
        <f>F679+7</f>
        <v>43950</v>
      </c>
      <c r="G680" s="289">
        <f>F680+11</f>
        <v>43961</v>
      </c>
    </row>
    <row r="681" spans="1:7">
      <c r="B681" s="285"/>
      <c r="C681" s="285"/>
      <c r="E681" s="303"/>
      <c r="F681" s="303"/>
    </row>
    <row r="682" spans="1:7">
      <c r="A682" s="308" t="s">
        <v>219</v>
      </c>
      <c r="B682" s="366"/>
      <c r="C682" s="366"/>
      <c r="D682" s="304"/>
      <c r="E682" s="303"/>
      <c r="F682" s="303"/>
      <c r="G682" s="322"/>
    </row>
    <row r="683" spans="1:7">
      <c r="B683" s="346" t="s">
        <v>1157</v>
      </c>
      <c r="C683" s="346" t="s">
        <v>1552</v>
      </c>
      <c r="D683" s="345" t="s">
        <v>1551</v>
      </c>
      <c r="E683" s="294" t="s">
        <v>1550</v>
      </c>
      <c r="F683" s="294" t="s">
        <v>1550</v>
      </c>
      <c r="G683" s="294" t="s">
        <v>1549</v>
      </c>
    </row>
    <row r="684" spans="1:7">
      <c r="B684" s="344"/>
      <c r="C684" s="344"/>
      <c r="D684" s="343"/>
      <c r="E684" s="294" t="s">
        <v>1548</v>
      </c>
      <c r="F684" s="294" t="s">
        <v>1547</v>
      </c>
      <c r="G684" s="294" t="s">
        <v>1546</v>
      </c>
    </row>
    <row r="685" spans="1:7">
      <c r="B685" s="363" t="s">
        <v>1545</v>
      </c>
      <c r="C685" s="340" t="s">
        <v>1544</v>
      </c>
      <c r="D685" s="361" t="s">
        <v>1543</v>
      </c>
      <c r="E685" s="289">
        <f>F685-3</f>
        <v>43922</v>
      </c>
      <c r="F685" s="289">
        <v>43925</v>
      </c>
      <c r="G685" s="289">
        <f>F685+6</f>
        <v>43931</v>
      </c>
    </row>
    <row r="686" spans="1:7">
      <c r="B686" s="363" t="s">
        <v>1542</v>
      </c>
      <c r="C686" s="340" t="s">
        <v>1541</v>
      </c>
      <c r="D686" s="361"/>
      <c r="E686" s="289">
        <f>E685+7</f>
        <v>43929</v>
      </c>
      <c r="F686" s="289">
        <f>F685+7</f>
        <v>43932</v>
      </c>
      <c r="G686" s="289">
        <f>F686+6</f>
        <v>43938</v>
      </c>
    </row>
    <row r="687" spans="1:7">
      <c r="B687" s="363" t="s">
        <v>1540</v>
      </c>
      <c r="C687" s="340" t="s">
        <v>1539</v>
      </c>
      <c r="D687" s="361"/>
      <c r="E687" s="289">
        <f>E686+7</f>
        <v>43936</v>
      </c>
      <c r="F687" s="289">
        <f>F686+7</f>
        <v>43939</v>
      </c>
      <c r="G687" s="289">
        <f>F687+6</f>
        <v>43945</v>
      </c>
    </row>
    <row r="688" spans="1:7">
      <c r="B688" s="363" t="s">
        <v>1538</v>
      </c>
      <c r="C688" s="340" t="s">
        <v>1537</v>
      </c>
      <c r="D688" s="361"/>
      <c r="E688" s="289">
        <f>E687+7</f>
        <v>43943</v>
      </c>
      <c r="F688" s="289">
        <f>F687+7</f>
        <v>43946</v>
      </c>
      <c r="G688" s="289">
        <f>F688+6</f>
        <v>43952</v>
      </c>
    </row>
    <row r="689" spans="1:7">
      <c r="B689" s="363" t="s">
        <v>1536</v>
      </c>
      <c r="C689" s="340" t="s">
        <v>1535</v>
      </c>
      <c r="D689" s="361"/>
      <c r="E689" s="289">
        <f>E688+7</f>
        <v>43950</v>
      </c>
      <c r="F689" s="289">
        <f>F688+7</f>
        <v>43953</v>
      </c>
      <c r="G689" s="289">
        <f>F689+6</f>
        <v>43959</v>
      </c>
    </row>
    <row r="690" spans="1:7">
      <c r="B690" s="285"/>
      <c r="C690" s="285"/>
      <c r="E690" s="303"/>
      <c r="F690" s="303"/>
      <c r="G690" s="303"/>
    </row>
    <row r="691" spans="1:7">
      <c r="A691" s="308" t="s">
        <v>1533</v>
      </c>
      <c r="B691" s="366"/>
      <c r="C691" s="366"/>
      <c r="D691" s="304"/>
      <c r="E691" s="303"/>
      <c r="F691" s="303"/>
      <c r="G691" s="322"/>
    </row>
    <row r="692" spans="1:7">
      <c r="B692" s="346" t="s">
        <v>1215</v>
      </c>
      <c r="C692" s="346" t="s">
        <v>1337</v>
      </c>
      <c r="D692" s="345" t="s">
        <v>1534</v>
      </c>
      <c r="E692" s="294" t="s">
        <v>1335</v>
      </c>
      <c r="F692" s="294" t="s">
        <v>1335</v>
      </c>
      <c r="G692" s="294" t="s">
        <v>1533</v>
      </c>
    </row>
    <row r="693" spans="1:7">
      <c r="B693" s="344"/>
      <c r="C693" s="344"/>
      <c r="D693" s="343"/>
      <c r="E693" s="294" t="s">
        <v>1333</v>
      </c>
      <c r="F693" s="294" t="s">
        <v>1332</v>
      </c>
      <c r="G693" s="294" t="s">
        <v>1331</v>
      </c>
    </row>
    <row r="694" spans="1:7">
      <c r="B694" s="363" t="s">
        <v>1532</v>
      </c>
      <c r="C694" s="340" t="s">
        <v>1421</v>
      </c>
      <c r="D694" s="361" t="s">
        <v>1531</v>
      </c>
      <c r="E694" s="289">
        <f>F694-4</f>
        <v>43923</v>
      </c>
      <c r="F694" s="289">
        <v>43927</v>
      </c>
      <c r="G694" s="289">
        <f>F694+12</f>
        <v>43939</v>
      </c>
    </row>
    <row r="695" spans="1:7" ht="16.5" customHeight="1">
      <c r="B695" s="363" t="s">
        <v>1530</v>
      </c>
      <c r="C695" s="340" t="s">
        <v>1419</v>
      </c>
      <c r="D695" s="361"/>
      <c r="E695" s="289">
        <f>E694+7</f>
        <v>43930</v>
      </c>
      <c r="F695" s="289">
        <f>F694+7</f>
        <v>43934</v>
      </c>
      <c r="G695" s="289">
        <f>F695+12</f>
        <v>43946</v>
      </c>
    </row>
    <row r="696" spans="1:7">
      <c r="B696" s="363" t="s">
        <v>1529</v>
      </c>
      <c r="C696" s="340" t="s">
        <v>1417</v>
      </c>
      <c r="D696" s="361"/>
      <c r="E696" s="289">
        <f>E695+7</f>
        <v>43937</v>
      </c>
      <c r="F696" s="289">
        <f>F695+7</f>
        <v>43941</v>
      </c>
      <c r="G696" s="289">
        <f>F696+12</f>
        <v>43953</v>
      </c>
    </row>
    <row r="697" spans="1:7">
      <c r="B697" s="363" t="s">
        <v>1528</v>
      </c>
      <c r="C697" s="340" t="s">
        <v>1527</v>
      </c>
      <c r="D697" s="361"/>
      <c r="E697" s="289">
        <f>E696+7</f>
        <v>43944</v>
      </c>
      <c r="F697" s="289">
        <f>F696+7</f>
        <v>43948</v>
      </c>
      <c r="G697" s="289">
        <f>F697+12</f>
        <v>43960</v>
      </c>
    </row>
    <row r="698" spans="1:7">
      <c r="B698" s="363"/>
      <c r="C698" s="340"/>
      <c r="D698" s="361"/>
      <c r="E698" s="289">
        <f>E697+7</f>
        <v>43951</v>
      </c>
      <c r="F698" s="289">
        <f>F697+7</f>
        <v>43955</v>
      </c>
      <c r="G698" s="289">
        <f>F698+12</f>
        <v>43967</v>
      </c>
    </row>
    <row r="699" spans="1:7">
      <c r="B699" s="384"/>
      <c r="C699" s="383"/>
      <c r="D699" s="304"/>
      <c r="E699" s="303"/>
      <c r="F699" s="303"/>
      <c r="G699" s="322"/>
    </row>
    <row r="700" spans="1:7">
      <c r="A700" s="308" t="s">
        <v>1526</v>
      </c>
      <c r="B700" s="366"/>
      <c r="C700" s="366"/>
      <c r="D700" s="304"/>
      <c r="E700" s="303"/>
      <c r="F700" s="303"/>
      <c r="G700" s="322"/>
    </row>
    <row r="701" spans="1:7">
      <c r="B701" s="346" t="s">
        <v>1338</v>
      </c>
      <c r="C701" s="346" t="s">
        <v>1337</v>
      </c>
      <c r="D701" s="345" t="s">
        <v>1336</v>
      </c>
      <c r="E701" s="294" t="s">
        <v>1335</v>
      </c>
      <c r="F701" s="294" t="s">
        <v>1335</v>
      </c>
      <c r="G701" s="294" t="s">
        <v>1525</v>
      </c>
    </row>
    <row r="702" spans="1:7">
      <c r="B702" s="344"/>
      <c r="C702" s="344"/>
      <c r="D702" s="343"/>
      <c r="E702" s="294" t="s">
        <v>1333</v>
      </c>
      <c r="F702" s="294" t="s">
        <v>1332</v>
      </c>
      <c r="G702" s="294" t="s">
        <v>1331</v>
      </c>
    </row>
    <row r="703" spans="1:7">
      <c r="B703" s="363" t="s">
        <v>1516</v>
      </c>
      <c r="C703" s="340" t="s">
        <v>1524</v>
      </c>
      <c r="D703" s="361" t="s">
        <v>1523</v>
      </c>
      <c r="E703" s="289">
        <f>F703-4</f>
        <v>43923</v>
      </c>
      <c r="F703" s="289">
        <v>43927</v>
      </c>
      <c r="G703" s="289">
        <f>F703+11</f>
        <v>43938</v>
      </c>
    </row>
    <row r="704" spans="1:7">
      <c r="B704" s="363" t="s">
        <v>1522</v>
      </c>
      <c r="C704" s="340" t="s">
        <v>1521</v>
      </c>
      <c r="D704" s="361"/>
      <c r="E704" s="289">
        <f>E703+7</f>
        <v>43930</v>
      </c>
      <c r="F704" s="289">
        <f>F703+7</f>
        <v>43934</v>
      </c>
      <c r="G704" s="289">
        <f>F704+11</f>
        <v>43945</v>
      </c>
    </row>
    <row r="705" spans="1:8">
      <c r="B705" s="363" t="s">
        <v>1520</v>
      </c>
      <c r="C705" s="340" t="s">
        <v>1519</v>
      </c>
      <c r="D705" s="361"/>
      <c r="E705" s="289">
        <f>E704+7</f>
        <v>43937</v>
      </c>
      <c r="F705" s="289">
        <f>F704+7</f>
        <v>43941</v>
      </c>
      <c r="G705" s="289">
        <f>F705+11</f>
        <v>43952</v>
      </c>
    </row>
    <row r="706" spans="1:8">
      <c r="B706" s="363" t="s">
        <v>1518</v>
      </c>
      <c r="C706" s="340" t="s">
        <v>1517</v>
      </c>
      <c r="D706" s="361"/>
      <c r="E706" s="289">
        <f>E705+7</f>
        <v>43944</v>
      </c>
      <c r="F706" s="289">
        <f>F705+7</f>
        <v>43948</v>
      </c>
      <c r="G706" s="289">
        <f>F706+11</f>
        <v>43959</v>
      </c>
    </row>
    <row r="707" spans="1:8">
      <c r="B707" s="363" t="s">
        <v>1516</v>
      </c>
      <c r="C707" s="340" t="s">
        <v>1515</v>
      </c>
      <c r="D707" s="361"/>
      <c r="E707" s="289">
        <f>E706+7</f>
        <v>43951</v>
      </c>
      <c r="F707" s="289">
        <f>F706+7</f>
        <v>43955</v>
      </c>
      <c r="G707" s="289">
        <f>F707+11</f>
        <v>43966</v>
      </c>
    </row>
    <row r="708" spans="1:8">
      <c r="B708" s="382"/>
      <c r="C708" s="382"/>
      <c r="D708" s="304"/>
      <c r="E708" s="303"/>
      <c r="F708" s="303"/>
      <c r="G708" s="303"/>
    </row>
    <row r="709" spans="1:8">
      <c r="A709" s="358" t="s">
        <v>198</v>
      </c>
      <c r="B709" s="359"/>
      <c r="C709" s="359"/>
      <c r="D709" s="358"/>
      <c r="E709" s="358"/>
      <c r="F709" s="358"/>
      <c r="G709" s="358"/>
      <c r="H709" s="336"/>
    </row>
    <row r="710" spans="1:8">
      <c r="A710" s="308" t="s">
        <v>1514</v>
      </c>
    </row>
    <row r="711" spans="1:8">
      <c r="B711" s="346" t="s">
        <v>1338</v>
      </c>
      <c r="C711" s="346" t="s">
        <v>1337</v>
      </c>
      <c r="D711" s="345" t="s">
        <v>1336</v>
      </c>
      <c r="E711" s="294" t="s">
        <v>1335</v>
      </c>
      <c r="F711" s="294" t="s">
        <v>1335</v>
      </c>
      <c r="G711" s="294" t="s">
        <v>1513</v>
      </c>
    </row>
    <row r="712" spans="1:8">
      <c r="B712" s="344"/>
      <c r="C712" s="344"/>
      <c r="D712" s="343"/>
      <c r="E712" s="294" t="s">
        <v>1333</v>
      </c>
      <c r="F712" s="294" t="s">
        <v>1332</v>
      </c>
      <c r="G712" s="294" t="s">
        <v>1331</v>
      </c>
    </row>
    <row r="713" spans="1:8">
      <c r="B713" s="363" t="s">
        <v>1510</v>
      </c>
      <c r="C713" s="340" t="s">
        <v>1509</v>
      </c>
      <c r="D713" s="361" t="s">
        <v>1508</v>
      </c>
      <c r="E713" s="289">
        <f>F713-5</f>
        <v>43917</v>
      </c>
      <c r="F713" s="289">
        <v>43922</v>
      </c>
      <c r="G713" s="289">
        <f>F713+27</f>
        <v>43949</v>
      </c>
    </row>
    <row r="714" spans="1:8">
      <c r="B714" s="363" t="s">
        <v>1507</v>
      </c>
      <c r="C714" s="340" t="s">
        <v>1506</v>
      </c>
      <c r="D714" s="361"/>
      <c r="E714" s="289">
        <f>E713+7</f>
        <v>43924</v>
      </c>
      <c r="F714" s="289">
        <f>F713+7</f>
        <v>43929</v>
      </c>
      <c r="G714" s="289">
        <f>F714+27</f>
        <v>43956</v>
      </c>
    </row>
    <row r="715" spans="1:8">
      <c r="B715" s="363" t="s">
        <v>1505</v>
      </c>
      <c r="C715" s="340" t="s">
        <v>1504</v>
      </c>
      <c r="D715" s="361"/>
      <c r="E715" s="289">
        <f>E714+7</f>
        <v>43931</v>
      </c>
      <c r="F715" s="289">
        <f>F714+7</f>
        <v>43936</v>
      </c>
      <c r="G715" s="289">
        <f>F715+27</f>
        <v>43963</v>
      </c>
    </row>
    <row r="716" spans="1:8">
      <c r="B716" s="363" t="s">
        <v>1503</v>
      </c>
      <c r="C716" s="340" t="s">
        <v>1502</v>
      </c>
      <c r="D716" s="361"/>
      <c r="E716" s="289">
        <f>E715+7</f>
        <v>43938</v>
      </c>
      <c r="F716" s="289">
        <f>F715+7</f>
        <v>43943</v>
      </c>
      <c r="G716" s="289">
        <f>F716+27</f>
        <v>43970</v>
      </c>
    </row>
    <row r="717" spans="1:8">
      <c r="B717" s="363" t="s">
        <v>1501</v>
      </c>
      <c r="C717" s="340"/>
      <c r="D717" s="361"/>
      <c r="E717" s="289">
        <f>E716+7</f>
        <v>43945</v>
      </c>
      <c r="F717" s="289">
        <f>F716+7</f>
        <v>43950</v>
      </c>
      <c r="G717" s="289">
        <f>F717+27</f>
        <v>43977</v>
      </c>
    </row>
    <row r="718" spans="1:8">
      <c r="B718" s="285"/>
      <c r="C718" s="285"/>
    </row>
    <row r="719" spans="1:8">
      <c r="A719" s="308" t="s">
        <v>1512</v>
      </c>
      <c r="B719" s="285"/>
      <c r="C719" s="285"/>
    </row>
    <row r="720" spans="1:8">
      <c r="B720" s="346" t="s">
        <v>1338</v>
      </c>
      <c r="C720" s="346" t="s">
        <v>1337</v>
      </c>
      <c r="D720" s="345" t="s">
        <v>1336</v>
      </c>
      <c r="E720" s="294" t="s">
        <v>1335</v>
      </c>
      <c r="F720" s="294" t="s">
        <v>1335</v>
      </c>
      <c r="G720" s="294" t="s">
        <v>1511</v>
      </c>
    </row>
    <row r="721" spans="1:8">
      <c r="B721" s="344"/>
      <c r="C721" s="344"/>
      <c r="D721" s="343"/>
      <c r="E721" s="294" t="s">
        <v>1333</v>
      </c>
      <c r="F721" s="294" t="s">
        <v>1332</v>
      </c>
      <c r="G721" s="294" t="s">
        <v>1331</v>
      </c>
    </row>
    <row r="722" spans="1:8">
      <c r="B722" s="363" t="s">
        <v>1510</v>
      </c>
      <c r="C722" s="340" t="s">
        <v>1509</v>
      </c>
      <c r="D722" s="361" t="s">
        <v>1508</v>
      </c>
      <c r="E722" s="289">
        <f>F722-5</f>
        <v>43917</v>
      </c>
      <c r="F722" s="289">
        <v>43922</v>
      </c>
      <c r="G722" s="289">
        <f>F722+22</f>
        <v>43944</v>
      </c>
    </row>
    <row r="723" spans="1:8">
      <c r="B723" s="363" t="s">
        <v>1507</v>
      </c>
      <c r="C723" s="340" t="s">
        <v>1506</v>
      </c>
      <c r="D723" s="361"/>
      <c r="E723" s="289">
        <f>E722+7</f>
        <v>43924</v>
      </c>
      <c r="F723" s="289">
        <f>F722+7</f>
        <v>43929</v>
      </c>
      <c r="G723" s="289">
        <f>F723+22</f>
        <v>43951</v>
      </c>
    </row>
    <row r="724" spans="1:8">
      <c r="B724" s="363" t="s">
        <v>1505</v>
      </c>
      <c r="C724" s="340" t="s">
        <v>1504</v>
      </c>
      <c r="D724" s="361"/>
      <c r="E724" s="289">
        <f>E723+7</f>
        <v>43931</v>
      </c>
      <c r="F724" s="289">
        <f>F723+7</f>
        <v>43936</v>
      </c>
      <c r="G724" s="289">
        <f>F724+22</f>
        <v>43958</v>
      </c>
    </row>
    <row r="725" spans="1:8">
      <c r="B725" s="363" t="s">
        <v>1503</v>
      </c>
      <c r="C725" s="340" t="s">
        <v>1502</v>
      </c>
      <c r="D725" s="361"/>
      <c r="E725" s="289">
        <f>E724+7</f>
        <v>43938</v>
      </c>
      <c r="F725" s="289">
        <f>F724+7</f>
        <v>43943</v>
      </c>
      <c r="G725" s="289">
        <f>F725+22</f>
        <v>43965</v>
      </c>
    </row>
    <row r="726" spans="1:8">
      <c r="B726" s="363" t="s">
        <v>1501</v>
      </c>
      <c r="C726" s="340"/>
      <c r="D726" s="361"/>
      <c r="E726" s="289">
        <f>E725+7</f>
        <v>43945</v>
      </c>
      <c r="F726" s="289">
        <f>F725+7</f>
        <v>43950</v>
      </c>
      <c r="G726" s="289">
        <f>F726+22</f>
        <v>43972</v>
      </c>
    </row>
    <row r="727" spans="1:8">
      <c r="B727" s="381"/>
      <c r="C727" s="372"/>
      <c r="D727" s="304"/>
      <c r="E727" s="303"/>
      <c r="F727" s="303"/>
    </row>
    <row r="728" spans="1:8">
      <c r="A728" s="308" t="s">
        <v>1500</v>
      </c>
      <c r="B728" s="335"/>
      <c r="C728" s="335"/>
      <c r="E728" s="335"/>
      <c r="F728" s="308"/>
      <c r="G728" s="308"/>
      <c r="H728" s="364"/>
    </row>
    <row r="729" spans="1:8">
      <c r="B729" s="346" t="s">
        <v>1338</v>
      </c>
      <c r="C729" s="346" t="s">
        <v>1337</v>
      </c>
      <c r="D729" s="345" t="s">
        <v>1336</v>
      </c>
      <c r="E729" s="294" t="s">
        <v>1335</v>
      </c>
      <c r="F729" s="294" t="s">
        <v>1335</v>
      </c>
      <c r="G729" s="294" t="s">
        <v>1499</v>
      </c>
    </row>
    <row r="730" spans="1:8">
      <c r="B730" s="344"/>
      <c r="C730" s="344"/>
      <c r="D730" s="343"/>
      <c r="E730" s="294" t="s">
        <v>1333</v>
      </c>
      <c r="F730" s="294" t="s">
        <v>1332</v>
      </c>
      <c r="G730" s="294" t="s">
        <v>1331</v>
      </c>
    </row>
    <row r="731" spans="1:8">
      <c r="B731" s="363" t="s">
        <v>1498</v>
      </c>
      <c r="C731" s="340" t="s">
        <v>1497</v>
      </c>
      <c r="D731" s="361" t="s">
        <v>1496</v>
      </c>
      <c r="E731" s="289">
        <f>F731-4</f>
        <v>43920</v>
      </c>
      <c r="F731" s="289">
        <v>43924</v>
      </c>
      <c r="G731" s="289">
        <f>F731+25</f>
        <v>43949</v>
      </c>
    </row>
    <row r="732" spans="1:8">
      <c r="B732" s="363" t="s">
        <v>1495</v>
      </c>
      <c r="C732" s="340" t="s">
        <v>1494</v>
      </c>
      <c r="D732" s="361"/>
      <c r="E732" s="289">
        <f>E731+7</f>
        <v>43927</v>
      </c>
      <c r="F732" s="289">
        <f>F731+7</f>
        <v>43931</v>
      </c>
      <c r="G732" s="289">
        <f>F732+25</f>
        <v>43956</v>
      </c>
    </row>
    <row r="733" spans="1:8">
      <c r="A733" s="380"/>
      <c r="B733" s="363" t="s">
        <v>1493</v>
      </c>
      <c r="C733" s="340" t="s">
        <v>1492</v>
      </c>
      <c r="D733" s="361"/>
      <c r="E733" s="289">
        <f>E732+7</f>
        <v>43934</v>
      </c>
      <c r="F733" s="289">
        <f>F732+7</f>
        <v>43938</v>
      </c>
      <c r="G733" s="289">
        <f>F733+25</f>
        <v>43963</v>
      </c>
    </row>
    <row r="734" spans="1:8">
      <c r="B734" s="363" t="s">
        <v>1491</v>
      </c>
      <c r="C734" s="340" t="s">
        <v>1490</v>
      </c>
      <c r="D734" s="361"/>
      <c r="E734" s="289">
        <f>E733+7</f>
        <v>43941</v>
      </c>
      <c r="F734" s="289">
        <f>F733+7</f>
        <v>43945</v>
      </c>
      <c r="G734" s="289">
        <f>F734+25</f>
        <v>43970</v>
      </c>
    </row>
    <row r="735" spans="1:8">
      <c r="B735" s="363"/>
      <c r="C735" s="340"/>
      <c r="D735" s="361"/>
      <c r="E735" s="289">
        <f>E734+7</f>
        <v>43948</v>
      </c>
      <c r="F735" s="289">
        <f>F734+7</f>
        <v>43952</v>
      </c>
      <c r="G735" s="289">
        <f>F735+25</f>
        <v>43977</v>
      </c>
    </row>
    <row r="736" spans="1:8">
      <c r="B736" s="285"/>
      <c r="C736" s="285"/>
      <c r="F736" s="303"/>
      <c r="G736" s="303"/>
    </row>
    <row r="737" spans="1:7">
      <c r="A737" s="308" t="s">
        <v>1489</v>
      </c>
      <c r="B737" s="285"/>
      <c r="C737" s="285"/>
      <c r="F737" s="379"/>
      <c r="G737" s="379"/>
    </row>
    <row r="738" spans="1:7">
      <c r="B738" s="346" t="s">
        <v>1338</v>
      </c>
      <c r="C738" s="346" t="s">
        <v>1337</v>
      </c>
      <c r="D738" s="345" t="s">
        <v>1336</v>
      </c>
      <c r="E738" s="294" t="s">
        <v>1335</v>
      </c>
      <c r="F738" s="294" t="s">
        <v>1335</v>
      </c>
      <c r="G738" s="294" t="s">
        <v>1488</v>
      </c>
    </row>
    <row r="739" spans="1:7">
      <c r="B739" s="344"/>
      <c r="C739" s="344"/>
      <c r="D739" s="343"/>
      <c r="E739" s="294" t="s">
        <v>1333</v>
      </c>
      <c r="F739" s="294" t="s">
        <v>1332</v>
      </c>
      <c r="G739" s="294" t="s">
        <v>1331</v>
      </c>
    </row>
    <row r="740" spans="1:7">
      <c r="B740" s="363" t="s">
        <v>1384</v>
      </c>
      <c r="C740" s="340"/>
      <c r="D740" s="361" t="s">
        <v>1485</v>
      </c>
      <c r="E740" s="289">
        <f>F740-5</f>
        <v>43923</v>
      </c>
      <c r="F740" s="289">
        <v>43928</v>
      </c>
      <c r="G740" s="289">
        <f>F740+34</f>
        <v>43962</v>
      </c>
    </row>
    <row r="741" spans="1:7">
      <c r="B741" s="363" t="s">
        <v>1484</v>
      </c>
      <c r="C741" s="340" t="s">
        <v>626</v>
      </c>
      <c r="D741" s="361"/>
      <c r="E741" s="289">
        <f>E740+7</f>
        <v>43930</v>
      </c>
      <c r="F741" s="289">
        <f>F740+7</f>
        <v>43935</v>
      </c>
      <c r="G741" s="289">
        <f>F741+34</f>
        <v>43969</v>
      </c>
    </row>
    <row r="742" spans="1:7">
      <c r="B742" s="363" t="s">
        <v>1483</v>
      </c>
      <c r="C742" s="340" t="s">
        <v>1482</v>
      </c>
      <c r="D742" s="361"/>
      <c r="E742" s="289">
        <f>E741+7</f>
        <v>43937</v>
      </c>
      <c r="F742" s="289">
        <f>F741+7</f>
        <v>43942</v>
      </c>
      <c r="G742" s="289">
        <f>F742+34</f>
        <v>43976</v>
      </c>
    </row>
    <row r="743" spans="1:7">
      <c r="B743" s="363" t="s">
        <v>1481</v>
      </c>
      <c r="C743" s="340" t="s">
        <v>1480</v>
      </c>
      <c r="D743" s="361"/>
      <c r="E743" s="289">
        <f>E742+7</f>
        <v>43944</v>
      </c>
      <c r="F743" s="289">
        <f>F742+7</f>
        <v>43949</v>
      </c>
      <c r="G743" s="289">
        <f>F743+34</f>
        <v>43983</v>
      </c>
    </row>
    <row r="744" spans="1:7">
      <c r="B744" s="363" t="s">
        <v>1479</v>
      </c>
      <c r="C744" s="340" t="s">
        <v>1478</v>
      </c>
      <c r="D744" s="361"/>
      <c r="E744" s="289">
        <f>E743+7</f>
        <v>43951</v>
      </c>
      <c r="F744" s="289">
        <f>F743+7</f>
        <v>43956</v>
      </c>
      <c r="G744" s="289">
        <f>F744+34</f>
        <v>43990</v>
      </c>
    </row>
    <row r="745" spans="1:7">
      <c r="B745" s="303"/>
      <c r="C745" s="303"/>
      <c r="F745" s="303"/>
    </row>
    <row r="746" spans="1:7">
      <c r="A746" s="308" t="s">
        <v>1487</v>
      </c>
      <c r="B746" s="285"/>
      <c r="C746" s="285"/>
      <c r="F746" s="379"/>
    </row>
    <row r="747" spans="1:7">
      <c r="B747" s="346" t="s">
        <v>1338</v>
      </c>
      <c r="C747" s="346" t="s">
        <v>1337</v>
      </c>
      <c r="D747" s="345" t="s">
        <v>1336</v>
      </c>
      <c r="E747" s="294" t="s">
        <v>1335</v>
      </c>
      <c r="F747" s="294" t="s">
        <v>1335</v>
      </c>
      <c r="G747" s="346" t="s">
        <v>1486</v>
      </c>
    </row>
    <row r="748" spans="1:7">
      <c r="B748" s="344"/>
      <c r="C748" s="344"/>
      <c r="D748" s="343"/>
      <c r="E748" s="294" t="s">
        <v>1333</v>
      </c>
      <c r="F748" s="294" t="s">
        <v>1332</v>
      </c>
      <c r="G748" s="344" t="s">
        <v>1331</v>
      </c>
    </row>
    <row r="749" spans="1:7">
      <c r="B749" s="363" t="s">
        <v>1384</v>
      </c>
      <c r="C749" s="340"/>
      <c r="D749" s="361" t="s">
        <v>1485</v>
      </c>
      <c r="E749" s="289">
        <f>F749-5</f>
        <v>43923</v>
      </c>
      <c r="F749" s="289">
        <v>43928</v>
      </c>
      <c r="G749" s="363">
        <f>F749+41</f>
        <v>43969</v>
      </c>
    </row>
    <row r="750" spans="1:7">
      <c r="B750" s="363" t="s">
        <v>1484</v>
      </c>
      <c r="C750" s="340" t="s">
        <v>626</v>
      </c>
      <c r="D750" s="361"/>
      <c r="E750" s="289">
        <f>E749+7</f>
        <v>43930</v>
      </c>
      <c r="F750" s="289">
        <f>F749+7</f>
        <v>43935</v>
      </c>
      <c r="G750" s="363">
        <f>F750+41</f>
        <v>43976</v>
      </c>
    </row>
    <row r="751" spans="1:7">
      <c r="B751" s="363" t="s">
        <v>1483</v>
      </c>
      <c r="C751" s="340" t="s">
        <v>1482</v>
      </c>
      <c r="D751" s="361"/>
      <c r="E751" s="289">
        <f>E750+7</f>
        <v>43937</v>
      </c>
      <c r="F751" s="289">
        <f>F750+7</f>
        <v>43942</v>
      </c>
      <c r="G751" s="363">
        <f>F751+41</f>
        <v>43983</v>
      </c>
    </row>
    <row r="752" spans="1:7">
      <c r="B752" s="363" t="s">
        <v>1481</v>
      </c>
      <c r="C752" s="340" t="s">
        <v>1480</v>
      </c>
      <c r="D752" s="361"/>
      <c r="E752" s="289">
        <f>E751+7</f>
        <v>43944</v>
      </c>
      <c r="F752" s="289">
        <f>F751+7</f>
        <v>43949</v>
      </c>
      <c r="G752" s="363">
        <f>F752+41</f>
        <v>43990</v>
      </c>
    </row>
    <row r="753" spans="1:10">
      <c r="B753" s="363" t="s">
        <v>1479</v>
      </c>
      <c r="C753" s="340" t="s">
        <v>1478</v>
      </c>
      <c r="D753" s="361"/>
      <c r="E753" s="289">
        <f>E752+7</f>
        <v>43951</v>
      </c>
      <c r="F753" s="289">
        <f>F752+7</f>
        <v>43956</v>
      </c>
      <c r="G753" s="363">
        <f>F753+41</f>
        <v>43997</v>
      </c>
    </row>
    <row r="754" spans="1:10">
      <c r="B754" s="285"/>
      <c r="C754" s="285"/>
      <c r="D754" s="304"/>
      <c r="E754" s="303"/>
      <c r="F754" s="303"/>
    </row>
    <row r="755" spans="1:10">
      <c r="A755" s="308" t="s">
        <v>1477</v>
      </c>
      <c r="B755" s="285"/>
      <c r="C755" s="285"/>
    </row>
    <row r="756" spans="1:10">
      <c r="B756" s="346" t="s">
        <v>1338</v>
      </c>
      <c r="C756" s="346" t="s">
        <v>1337</v>
      </c>
      <c r="D756" s="345" t="s">
        <v>1336</v>
      </c>
      <c r="E756" s="294" t="s">
        <v>1335</v>
      </c>
      <c r="F756" s="294" t="s">
        <v>1335</v>
      </c>
      <c r="G756" s="294" t="s">
        <v>1476</v>
      </c>
    </row>
    <row r="757" spans="1:10">
      <c r="B757" s="344"/>
      <c r="C757" s="344"/>
      <c r="D757" s="343"/>
      <c r="E757" s="294" t="s">
        <v>1333</v>
      </c>
      <c r="F757" s="294" t="s">
        <v>1332</v>
      </c>
      <c r="G757" s="294" t="s">
        <v>1331</v>
      </c>
    </row>
    <row r="758" spans="1:10">
      <c r="B758" s="363" t="s">
        <v>1475</v>
      </c>
      <c r="C758" s="340" t="s">
        <v>1474</v>
      </c>
      <c r="D758" s="361" t="s">
        <v>1473</v>
      </c>
      <c r="E758" s="289">
        <f>F758-6</f>
        <v>43916</v>
      </c>
      <c r="F758" s="289">
        <v>43922</v>
      </c>
      <c r="G758" s="289">
        <f>F758+18</f>
        <v>43940</v>
      </c>
    </row>
    <row r="759" spans="1:10">
      <c r="B759" s="363" t="s">
        <v>1472</v>
      </c>
      <c r="C759" s="340" t="s">
        <v>1471</v>
      </c>
      <c r="D759" s="361"/>
      <c r="E759" s="289">
        <f>E758+7</f>
        <v>43923</v>
      </c>
      <c r="F759" s="289">
        <f>F758+7</f>
        <v>43929</v>
      </c>
      <c r="G759" s="289">
        <f>F759+18</f>
        <v>43947</v>
      </c>
    </row>
    <row r="760" spans="1:10">
      <c r="B760" s="363" t="s">
        <v>1470</v>
      </c>
      <c r="C760" s="340" t="s">
        <v>1469</v>
      </c>
      <c r="D760" s="361"/>
      <c r="E760" s="289">
        <f>E759+7</f>
        <v>43930</v>
      </c>
      <c r="F760" s="289">
        <f>F759+7</f>
        <v>43936</v>
      </c>
      <c r="G760" s="289">
        <f>F760+18</f>
        <v>43954</v>
      </c>
    </row>
    <row r="761" spans="1:10">
      <c r="B761" s="363" t="s">
        <v>1468</v>
      </c>
      <c r="C761" s="340" t="s">
        <v>1467</v>
      </c>
      <c r="D761" s="361"/>
      <c r="E761" s="289">
        <f>E760+7</f>
        <v>43937</v>
      </c>
      <c r="F761" s="289">
        <f>F760+7</f>
        <v>43943</v>
      </c>
      <c r="G761" s="289">
        <f>F761+18</f>
        <v>43961</v>
      </c>
    </row>
    <row r="762" spans="1:10">
      <c r="B762" s="363" t="s">
        <v>1466</v>
      </c>
      <c r="C762" s="340" t="s">
        <v>1465</v>
      </c>
      <c r="D762" s="361"/>
      <c r="E762" s="289">
        <f>E761+7</f>
        <v>43944</v>
      </c>
      <c r="F762" s="289">
        <f>F761+7</f>
        <v>43950</v>
      </c>
      <c r="G762" s="289">
        <f>F762+18</f>
        <v>43968</v>
      </c>
    </row>
    <row r="763" spans="1:10">
      <c r="B763" s="378"/>
      <c r="C763" s="378"/>
      <c r="E763" s="303"/>
      <c r="F763" s="303"/>
      <c r="G763" s="303"/>
    </row>
    <row r="764" spans="1:10" s="377" customFormat="1">
      <c r="A764" s="358" t="s">
        <v>227</v>
      </c>
      <c r="B764" s="359"/>
      <c r="C764" s="359"/>
      <c r="D764" s="358"/>
      <c r="E764" s="358"/>
      <c r="F764" s="358"/>
      <c r="G764" s="358"/>
      <c r="H764" s="336"/>
      <c r="I764" s="347"/>
      <c r="J764" s="347"/>
    </row>
    <row r="765" spans="1:10" s="300" customFormat="1">
      <c r="A765" s="308" t="s">
        <v>236</v>
      </c>
      <c r="B765" s="357"/>
      <c r="C765" s="357"/>
      <c r="D765" s="335"/>
      <c r="E765" s="335"/>
      <c r="F765" s="356"/>
      <c r="G765" s="356"/>
      <c r="H765" s="287"/>
      <c r="I765" s="285"/>
      <c r="J765" s="285"/>
    </row>
    <row r="766" spans="1:10" s="300" customFormat="1">
      <c r="A766" s="287"/>
      <c r="B766" s="346" t="s">
        <v>1338</v>
      </c>
      <c r="C766" s="346" t="s">
        <v>1337</v>
      </c>
      <c r="D766" s="345" t="s">
        <v>1336</v>
      </c>
      <c r="E766" s="294" t="s">
        <v>1335</v>
      </c>
      <c r="F766" s="294" t="s">
        <v>1335</v>
      </c>
      <c r="G766" s="294" t="s">
        <v>1463</v>
      </c>
      <c r="H766" s="285"/>
      <c r="I766" s="285"/>
      <c r="J766" s="285"/>
    </row>
    <row r="767" spans="1:10" s="300" customFormat="1">
      <c r="A767" s="287"/>
      <c r="B767" s="344"/>
      <c r="C767" s="344"/>
      <c r="D767" s="343"/>
      <c r="E767" s="294" t="s">
        <v>1333</v>
      </c>
      <c r="F767" s="294" t="s">
        <v>1332</v>
      </c>
      <c r="G767" s="294" t="s">
        <v>1331</v>
      </c>
      <c r="H767" s="285"/>
      <c r="I767" s="285"/>
      <c r="J767" s="285"/>
    </row>
    <row r="768" spans="1:10" s="300" customFormat="1">
      <c r="A768" s="288"/>
      <c r="B768" s="340" t="s">
        <v>1462</v>
      </c>
      <c r="C768" s="340" t="s">
        <v>1461</v>
      </c>
      <c r="D768" s="361" t="s">
        <v>1460</v>
      </c>
      <c r="E768" s="289">
        <f>F768-6</f>
        <v>43916</v>
      </c>
      <c r="F768" s="289">
        <v>43922</v>
      </c>
      <c r="G768" s="289">
        <f>F768+17</f>
        <v>43939</v>
      </c>
      <c r="H768" s="285" t="s">
        <v>1464</v>
      </c>
      <c r="I768" s="285"/>
      <c r="J768" s="285"/>
    </row>
    <row r="769" spans="1:10" s="300" customFormat="1">
      <c r="A769" s="287"/>
      <c r="B769" s="363" t="s">
        <v>1459</v>
      </c>
      <c r="C769" s="340" t="s">
        <v>1458</v>
      </c>
      <c r="D769" s="361"/>
      <c r="E769" s="289">
        <f>E768+7</f>
        <v>43923</v>
      </c>
      <c r="F769" s="289">
        <f>F768+7</f>
        <v>43929</v>
      </c>
      <c r="G769" s="289">
        <f>G768+7</f>
        <v>43946</v>
      </c>
      <c r="H769" s="285" t="s">
        <v>1464</v>
      </c>
      <c r="I769" s="285"/>
      <c r="J769" s="285"/>
    </row>
    <row r="770" spans="1:10" s="300" customFormat="1">
      <c r="A770" s="287"/>
      <c r="B770" s="363" t="s">
        <v>1457</v>
      </c>
      <c r="C770" s="340" t="s">
        <v>1456</v>
      </c>
      <c r="D770" s="361"/>
      <c r="E770" s="289">
        <f>E769+7</f>
        <v>43930</v>
      </c>
      <c r="F770" s="289">
        <f>F769+7</f>
        <v>43936</v>
      </c>
      <c r="G770" s="289">
        <f>G769+7</f>
        <v>43953</v>
      </c>
      <c r="H770" s="285" t="s">
        <v>1464</v>
      </c>
      <c r="I770" s="285"/>
      <c r="J770" s="285"/>
    </row>
    <row r="771" spans="1:10" s="300" customFormat="1">
      <c r="A771" s="287"/>
      <c r="B771" s="363" t="s">
        <v>1455</v>
      </c>
      <c r="C771" s="340" t="s">
        <v>1454</v>
      </c>
      <c r="D771" s="361"/>
      <c r="E771" s="289">
        <f>E770+7</f>
        <v>43937</v>
      </c>
      <c r="F771" s="289">
        <f>F770+7</f>
        <v>43943</v>
      </c>
      <c r="G771" s="289">
        <f>G770+7</f>
        <v>43960</v>
      </c>
      <c r="H771" s="285" t="s">
        <v>1464</v>
      </c>
      <c r="I771" s="285"/>
      <c r="J771" s="285"/>
    </row>
    <row r="772" spans="1:10" s="300" customFormat="1">
      <c r="A772" s="287"/>
      <c r="B772" s="363" t="s">
        <v>585</v>
      </c>
      <c r="C772" s="340" t="s">
        <v>589</v>
      </c>
      <c r="D772" s="361"/>
      <c r="E772" s="289">
        <f>E771+7</f>
        <v>43944</v>
      </c>
      <c r="F772" s="289">
        <f>F771+7</f>
        <v>43950</v>
      </c>
      <c r="G772" s="289">
        <f>G771+7</f>
        <v>43967</v>
      </c>
      <c r="H772" s="285"/>
      <c r="I772" s="285"/>
      <c r="J772" s="285"/>
    </row>
    <row r="773" spans="1:10" s="300" customFormat="1">
      <c r="A773" s="287"/>
      <c r="B773" s="288"/>
      <c r="C773" s="288"/>
      <c r="D773" s="288"/>
      <c r="E773" s="303"/>
      <c r="F773" s="303"/>
      <c r="G773" s="303"/>
      <c r="H773" s="285"/>
      <c r="I773" s="285"/>
      <c r="J773" s="285"/>
    </row>
    <row r="774" spans="1:10" s="300" customFormat="1">
      <c r="A774" s="287"/>
      <c r="B774" s="346" t="s">
        <v>1338</v>
      </c>
      <c r="C774" s="346" t="s">
        <v>1337</v>
      </c>
      <c r="D774" s="345" t="s">
        <v>1336</v>
      </c>
      <c r="E774" s="294" t="s">
        <v>1335</v>
      </c>
      <c r="F774" s="294" t="s">
        <v>1335</v>
      </c>
      <c r="G774" s="294" t="s">
        <v>1463</v>
      </c>
      <c r="H774" s="285"/>
      <c r="I774" s="285"/>
      <c r="J774" s="285"/>
    </row>
    <row r="775" spans="1:10" s="300" customFormat="1">
      <c r="A775" s="287"/>
      <c r="B775" s="344"/>
      <c r="C775" s="344"/>
      <c r="D775" s="343"/>
      <c r="E775" s="294" t="s">
        <v>1333</v>
      </c>
      <c r="F775" s="294" t="s">
        <v>1332</v>
      </c>
      <c r="G775" s="294" t="s">
        <v>1331</v>
      </c>
      <c r="H775" s="285"/>
      <c r="I775" s="285"/>
      <c r="J775" s="285"/>
    </row>
    <row r="776" spans="1:10" s="300" customFormat="1">
      <c r="A776" s="287"/>
      <c r="B776" s="340" t="s">
        <v>1452</v>
      </c>
      <c r="C776" s="340" t="s">
        <v>1451</v>
      </c>
      <c r="D776" s="361" t="s">
        <v>1450</v>
      </c>
      <c r="E776" s="289">
        <f>F776-4</f>
        <v>43920</v>
      </c>
      <c r="F776" s="289">
        <v>43924</v>
      </c>
      <c r="G776" s="289">
        <f>F776+18</f>
        <v>43942</v>
      </c>
      <c r="H776" s="285"/>
      <c r="I776" s="285"/>
      <c r="J776" s="285"/>
    </row>
    <row r="777" spans="1:10" s="300" customFormat="1">
      <c r="A777" s="287"/>
      <c r="B777" s="363" t="s">
        <v>1449</v>
      </c>
      <c r="C777" s="340" t="s">
        <v>1448</v>
      </c>
      <c r="D777" s="361"/>
      <c r="E777" s="289">
        <f>E776+7</f>
        <v>43927</v>
      </c>
      <c r="F777" s="289">
        <f>F776+7</f>
        <v>43931</v>
      </c>
      <c r="G777" s="289">
        <f>F777+18</f>
        <v>43949</v>
      </c>
      <c r="H777" s="285"/>
      <c r="I777" s="285"/>
      <c r="J777" s="285"/>
    </row>
    <row r="778" spans="1:10" s="300" customFormat="1">
      <c r="A778" s="287"/>
      <c r="B778" s="363" t="s">
        <v>1447</v>
      </c>
      <c r="C778" s="340" t="s">
        <v>1446</v>
      </c>
      <c r="D778" s="361"/>
      <c r="E778" s="289">
        <f>E777+7</f>
        <v>43934</v>
      </c>
      <c r="F778" s="289">
        <f>F777+7</f>
        <v>43938</v>
      </c>
      <c r="G778" s="289">
        <f>F778+18</f>
        <v>43956</v>
      </c>
      <c r="H778" s="285"/>
      <c r="I778" s="285"/>
      <c r="J778" s="285"/>
    </row>
    <row r="779" spans="1:10" s="300" customFormat="1">
      <c r="A779" s="287"/>
      <c r="B779" s="363" t="s">
        <v>1445</v>
      </c>
      <c r="C779" s="340" t="s">
        <v>1291</v>
      </c>
      <c r="D779" s="361"/>
      <c r="E779" s="289">
        <f>E778+7</f>
        <v>43941</v>
      </c>
      <c r="F779" s="289">
        <f>F778+7</f>
        <v>43945</v>
      </c>
      <c r="G779" s="289">
        <f>F779+18</f>
        <v>43963</v>
      </c>
      <c r="H779" s="285"/>
      <c r="I779" s="285"/>
      <c r="J779" s="285"/>
    </row>
    <row r="780" spans="1:10" s="300" customFormat="1">
      <c r="A780" s="287"/>
      <c r="B780" s="363"/>
      <c r="C780" s="340"/>
      <c r="D780" s="361"/>
      <c r="E780" s="289">
        <f>E779+7</f>
        <v>43948</v>
      </c>
      <c r="F780" s="289">
        <f>F779+7</f>
        <v>43952</v>
      </c>
      <c r="G780" s="289">
        <f>F780+18</f>
        <v>43970</v>
      </c>
      <c r="H780" s="285"/>
      <c r="I780" s="285"/>
      <c r="J780" s="285"/>
    </row>
    <row r="781" spans="1:10" s="300" customFormat="1">
      <c r="A781" s="287"/>
      <c r="B781" s="285"/>
      <c r="C781" s="285"/>
      <c r="D781" s="287"/>
      <c r="E781" s="303"/>
      <c r="F781" s="303"/>
      <c r="G781" s="303"/>
      <c r="H781" s="285"/>
      <c r="I781" s="285"/>
      <c r="J781" s="285"/>
    </row>
    <row r="782" spans="1:10" s="300" customFormat="1" ht="15" customHeight="1">
      <c r="A782" s="308" t="s">
        <v>125</v>
      </c>
      <c r="B782" s="288"/>
      <c r="C782" s="288"/>
      <c r="D782" s="287"/>
      <c r="E782" s="287"/>
      <c r="F782" s="287"/>
      <c r="G782" s="287"/>
      <c r="H782" s="287"/>
      <c r="I782" s="285"/>
      <c r="J782" s="285"/>
    </row>
    <row r="783" spans="1:10" s="300" customFormat="1">
      <c r="A783" s="287"/>
      <c r="B783" s="298" t="s">
        <v>1338</v>
      </c>
      <c r="C783" s="298" t="s">
        <v>1351</v>
      </c>
      <c r="D783" s="297" t="s">
        <v>1336</v>
      </c>
      <c r="E783" s="294" t="s">
        <v>1350</v>
      </c>
      <c r="F783" s="294" t="s">
        <v>1350</v>
      </c>
      <c r="G783" s="294" t="s">
        <v>1453</v>
      </c>
      <c r="H783" s="294" t="s">
        <v>1443</v>
      </c>
      <c r="I783" s="285"/>
      <c r="J783" s="285"/>
    </row>
    <row r="784" spans="1:10" s="300" customFormat="1">
      <c r="A784" s="287"/>
      <c r="B784" s="296"/>
      <c r="C784" s="296"/>
      <c r="D784" s="295"/>
      <c r="E784" s="294" t="s">
        <v>1349</v>
      </c>
      <c r="F784" s="294" t="s">
        <v>1348</v>
      </c>
      <c r="G784" s="294" t="s">
        <v>1382</v>
      </c>
      <c r="H784" s="294" t="s">
        <v>36</v>
      </c>
      <c r="I784" s="285"/>
      <c r="J784" s="285"/>
    </row>
    <row r="785" spans="1:10" s="300" customFormat="1" ht="16.5" customHeight="1">
      <c r="A785" s="287"/>
      <c r="B785" s="340" t="s">
        <v>1462</v>
      </c>
      <c r="C785" s="340" t="s">
        <v>1461</v>
      </c>
      <c r="D785" s="361" t="s">
        <v>1460</v>
      </c>
      <c r="E785" s="289">
        <f>F785-6</f>
        <v>43916</v>
      </c>
      <c r="F785" s="289">
        <v>43922</v>
      </c>
      <c r="G785" s="289">
        <f>F785+10</f>
        <v>43932</v>
      </c>
      <c r="H785" s="338" t="s">
        <v>1353</v>
      </c>
      <c r="I785" s="285"/>
      <c r="J785" s="285"/>
    </row>
    <row r="786" spans="1:10" s="300" customFormat="1">
      <c r="A786" s="287"/>
      <c r="B786" s="363" t="s">
        <v>1459</v>
      </c>
      <c r="C786" s="340" t="s">
        <v>1458</v>
      </c>
      <c r="D786" s="361"/>
      <c r="E786" s="289">
        <f>E785+7</f>
        <v>43923</v>
      </c>
      <c r="F786" s="289">
        <f>F785+7</f>
        <v>43929</v>
      </c>
      <c r="G786" s="289">
        <f>F786+10</f>
        <v>43939</v>
      </c>
      <c r="H786" s="338" t="s">
        <v>1353</v>
      </c>
      <c r="I786" s="285"/>
      <c r="J786" s="285"/>
    </row>
    <row r="787" spans="1:10" s="300" customFormat="1">
      <c r="A787" s="287"/>
      <c r="B787" s="363" t="s">
        <v>1457</v>
      </c>
      <c r="C787" s="340" t="s">
        <v>1456</v>
      </c>
      <c r="D787" s="361"/>
      <c r="E787" s="289">
        <f>E786+7</f>
        <v>43930</v>
      </c>
      <c r="F787" s="289">
        <f>F786+7</f>
        <v>43936</v>
      </c>
      <c r="G787" s="289">
        <f>F787+10</f>
        <v>43946</v>
      </c>
      <c r="H787" s="338" t="s">
        <v>1353</v>
      </c>
      <c r="I787" s="285"/>
      <c r="J787" s="285"/>
    </row>
    <row r="788" spans="1:10" s="300" customFormat="1">
      <c r="A788" s="287"/>
      <c r="B788" s="363" t="s">
        <v>1455</v>
      </c>
      <c r="C788" s="340" t="s">
        <v>1454</v>
      </c>
      <c r="D788" s="361"/>
      <c r="E788" s="289">
        <f>E787+7</f>
        <v>43937</v>
      </c>
      <c r="F788" s="289">
        <f>F787+7</f>
        <v>43943</v>
      </c>
      <c r="G788" s="289">
        <f>F788+10</f>
        <v>43953</v>
      </c>
      <c r="H788" s="338" t="s">
        <v>1353</v>
      </c>
      <c r="I788" s="285"/>
      <c r="J788" s="285"/>
    </row>
    <row r="789" spans="1:10" s="300" customFormat="1">
      <c r="A789" s="287"/>
      <c r="B789" s="363" t="s">
        <v>585</v>
      </c>
      <c r="C789" s="340" t="s">
        <v>589</v>
      </c>
      <c r="D789" s="361"/>
      <c r="E789" s="289">
        <f>E788+7</f>
        <v>43944</v>
      </c>
      <c r="F789" s="289">
        <f>F788+7</f>
        <v>43950</v>
      </c>
      <c r="G789" s="289">
        <f>F789+10</f>
        <v>43960</v>
      </c>
      <c r="H789" s="338" t="s">
        <v>1353</v>
      </c>
      <c r="I789" s="285"/>
      <c r="J789" s="285"/>
    </row>
    <row r="790" spans="1:10" s="300" customFormat="1">
      <c r="A790" s="287"/>
      <c r="B790" s="288"/>
      <c r="C790" s="288"/>
      <c r="D790" s="288"/>
      <c r="E790" s="303"/>
      <c r="F790" s="303"/>
      <c r="G790" s="287"/>
      <c r="H790" s="287"/>
      <c r="I790" s="285"/>
      <c r="J790" s="285"/>
    </row>
    <row r="791" spans="1:10" s="300" customFormat="1">
      <c r="A791" s="308"/>
      <c r="B791" s="346" t="s">
        <v>1338</v>
      </c>
      <c r="C791" s="346" t="s">
        <v>1337</v>
      </c>
      <c r="D791" s="345" t="s">
        <v>1336</v>
      </c>
      <c r="E791" s="294" t="s">
        <v>1335</v>
      </c>
      <c r="F791" s="294" t="s">
        <v>1335</v>
      </c>
      <c r="G791" s="294" t="s">
        <v>1453</v>
      </c>
      <c r="H791" s="294" t="s">
        <v>1443</v>
      </c>
      <c r="I791" s="285"/>
      <c r="J791" s="285"/>
    </row>
    <row r="792" spans="1:10" s="300" customFormat="1">
      <c r="A792" s="287"/>
      <c r="B792" s="344"/>
      <c r="C792" s="344"/>
      <c r="D792" s="343"/>
      <c r="E792" s="294" t="s">
        <v>1333</v>
      </c>
      <c r="F792" s="294" t="s">
        <v>1332</v>
      </c>
      <c r="G792" s="294" t="s">
        <v>1382</v>
      </c>
      <c r="H792" s="294" t="s">
        <v>36</v>
      </c>
      <c r="I792" s="285"/>
      <c r="J792" s="285"/>
    </row>
    <row r="793" spans="1:10" s="300" customFormat="1">
      <c r="A793" s="287"/>
      <c r="B793" s="340" t="s">
        <v>1452</v>
      </c>
      <c r="C793" s="340" t="s">
        <v>1451</v>
      </c>
      <c r="D793" s="361" t="s">
        <v>1450</v>
      </c>
      <c r="E793" s="289">
        <f>F793-4</f>
        <v>43920</v>
      </c>
      <c r="F793" s="289">
        <v>43924</v>
      </c>
      <c r="G793" s="289">
        <f>F793+10</f>
        <v>43934</v>
      </c>
      <c r="H793" s="338" t="s">
        <v>1353</v>
      </c>
      <c r="I793" s="285"/>
      <c r="J793" s="285"/>
    </row>
    <row r="794" spans="1:10" s="300" customFormat="1">
      <c r="A794" s="287"/>
      <c r="B794" s="363" t="s">
        <v>1449</v>
      </c>
      <c r="C794" s="340" t="s">
        <v>1448</v>
      </c>
      <c r="D794" s="361"/>
      <c r="E794" s="289">
        <f>E793+7</f>
        <v>43927</v>
      </c>
      <c r="F794" s="289">
        <f>F793+7</f>
        <v>43931</v>
      </c>
      <c r="G794" s="289">
        <f>F794+10</f>
        <v>43941</v>
      </c>
      <c r="H794" s="338" t="s">
        <v>1353</v>
      </c>
      <c r="I794" s="285"/>
      <c r="J794" s="285"/>
    </row>
    <row r="795" spans="1:10" s="300" customFormat="1">
      <c r="A795" s="287"/>
      <c r="B795" s="363" t="s">
        <v>1447</v>
      </c>
      <c r="C795" s="340" t="s">
        <v>1446</v>
      </c>
      <c r="D795" s="361"/>
      <c r="E795" s="289">
        <f>E794+7</f>
        <v>43934</v>
      </c>
      <c r="F795" s="289">
        <f>F794+7</f>
        <v>43938</v>
      </c>
      <c r="G795" s="289">
        <f>F795+10</f>
        <v>43948</v>
      </c>
      <c r="H795" s="338" t="s">
        <v>1353</v>
      </c>
      <c r="I795" s="285"/>
      <c r="J795" s="285"/>
    </row>
    <row r="796" spans="1:10" s="300" customFormat="1">
      <c r="A796" s="287"/>
      <c r="B796" s="363" t="s">
        <v>1445</v>
      </c>
      <c r="C796" s="340" t="s">
        <v>1291</v>
      </c>
      <c r="D796" s="361"/>
      <c r="E796" s="289">
        <f>E795+7</f>
        <v>43941</v>
      </c>
      <c r="F796" s="289">
        <f>F795+7</f>
        <v>43945</v>
      </c>
      <c r="G796" s="289">
        <f>F796+10</f>
        <v>43955</v>
      </c>
      <c r="H796" s="338" t="s">
        <v>1353</v>
      </c>
      <c r="I796" s="285"/>
      <c r="J796" s="285"/>
    </row>
    <row r="797" spans="1:10" s="300" customFormat="1">
      <c r="A797" s="287"/>
      <c r="B797" s="363"/>
      <c r="C797" s="340"/>
      <c r="D797" s="361"/>
      <c r="E797" s="289">
        <f>E796+7</f>
        <v>43948</v>
      </c>
      <c r="F797" s="289">
        <f>F796+7</f>
        <v>43952</v>
      </c>
      <c r="G797" s="289">
        <f>F797+10</f>
        <v>43962</v>
      </c>
      <c r="H797" s="338" t="s">
        <v>1353</v>
      </c>
      <c r="I797" s="285"/>
      <c r="J797" s="285"/>
    </row>
    <row r="798" spans="1:10" s="300" customFormat="1">
      <c r="A798" s="287"/>
      <c r="B798" s="308"/>
      <c r="C798" s="308"/>
      <c r="D798" s="308"/>
      <c r="E798" s="308"/>
      <c r="F798" s="308"/>
      <c r="G798" s="308"/>
      <c r="H798" s="308"/>
      <c r="I798" s="285"/>
      <c r="J798" s="285"/>
    </row>
    <row r="799" spans="1:10" s="300" customFormat="1">
      <c r="A799" s="287"/>
      <c r="B799" s="346" t="s">
        <v>1338</v>
      </c>
      <c r="C799" s="346" t="s">
        <v>1337</v>
      </c>
      <c r="D799" s="345" t="s">
        <v>1336</v>
      </c>
      <c r="E799" s="294" t="s">
        <v>1335</v>
      </c>
      <c r="F799" s="294" t="s">
        <v>1335</v>
      </c>
      <c r="G799" s="294" t="s">
        <v>1444</v>
      </c>
      <c r="H799" s="294" t="s">
        <v>1443</v>
      </c>
      <c r="I799" s="285"/>
      <c r="J799" s="285"/>
    </row>
    <row r="800" spans="1:10" s="300" customFormat="1">
      <c r="A800" s="287"/>
      <c r="B800" s="344"/>
      <c r="C800" s="344"/>
      <c r="D800" s="343"/>
      <c r="E800" s="294" t="s">
        <v>1333</v>
      </c>
      <c r="F800" s="294" t="s">
        <v>1332</v>
      </c>
      <c r="G800" s="294" t="s">
        <v>1382</v>
      </c>
      <c r="H800" s="294" t="s">
        <v>36</v>
      </c>
      <c r="I800" s="285"/>
      <c r="J800" s="285"/>
    </row>
    <row r="801" spans="1:10" s="300" customFormat="1">
      <c r="A801" s="287"/>
      <c r="B801" s="363" t="s">
        <v>1442</v>
      </c>
      <c r="C801" s="340" t="s">
        <v>1441</v>
      </c>
      <c r="D801" s="361" t="s">
        <v>1440</v>
      </c>
      <c r="E801" s="289">
        <f>F801-2</f>
        <v>43923</v>
      </c>
      <c r="F801" s="289">
        <v>43925</v>
      </c>
      <c r="G801" s="289">
        <f>F801+8</f>
        <v>43933</v>
      </c>
      <c r="H801" s="338" t="s">
        <v>1436</v>
      </c>
      <c r="I801" s="285"/>
      <c r="J801" s="285"/>
    </row>
    <row r="802" spans="1:10" s="300" customFormat="1">
      <c r="A802" s="287"/>
      <c r="B802" s="363" t="s">
        <v>1439</v>
      </c>
      <c r="C802" s="340" t="s">
        <v>1424</v>
      </c>
      <c r="D802" s="361"/>
      <c r="E802" s="289">
        <f>E801+7</f>
        <v>43930</v>
      </c>
      <c r="F802" s="289">
        <f>F801+7</f>
        <v>43932</v>
      </c>
      <c r="G802" s="289">
        <f>G801+7</f>
        <v>43940</v>
      </c>
      <c r="H802" s="338" t="s">
        <v>1436</v>
      </c>
      <c r="I802" s="285"/>
      <c r="J802" s="285"/>
    </row>
    <row r="803" spans="1:10" s="300" customFormat="1">
      <c r="A803" s="287"/>
      <c r="B803" s="363" t="s">
        <v>1438</v>
      </c>
      <c r="C803" s="340" t="s">
        <v>1421</v>
      </c>
      <c r="D803" s="361"/>
      <c r="E803" s="289">
        <f>E802+7</f>
        <v>43937</v>
      </c>
      <c r="F803" s="289">
        <f>F802+7</f>
        <v>43939</v>
      </c>
      <c r="G803" s="289">
        <f>G802+7</f>
        <v>43947</v>
      </c>
      <c r="H803" s="338" t="s">
        <v>1436</v>
      </c>
      <c r="I803" s="285"/>
      <c r="J803" s="285"/>
    </row>
    <row r="804" spans="1:10" s="300" customFormat="1">
      <c r="A804" s="287"/>
      <c r="B804" s="363" t="s">
        <v>1437</v>
      </c>
      <c r="C804" s="340" t="s">
        <v>1419</v>
      </c>
      <c r="D804" s="361"/>
      <c r="E804" s="289">
        <f>E803+7</f>
        <v>43944</v>
      </c>
      <c r="F804" s="289">
        <f>F803+7</f>
        <v>43946</v>
      </c>
      <c r="G804" s="289">
        <f>G803+7</f>
        <v>43954</v>
      </c>
      <c r="H804" s="338" t="s">
        <v>1436</v>
      </c>
      <c r="I804" s="285"/>
      <c r="J804" s="285"/>
    </row>
    <row r="805" spans="1:10" s="300" customFormat="1">
      <c r="A805" s="287"/>
      <c r="B805" s="363"/>
      <c r="C805" s="340"/>
      <c r="D805" s="361"/>
      <c r="E805" s="289">
        <f>E804+7</f>
        <v>43951</v>
      </c>
      <c r="F805" s="289">
        <f>F804+7</f>
        <v>43953</v>
      </c>
      <c r="G805" s="289">
        <f>G804+7</f>
        <v>43961</v>
      </c>
      <c r="H805" s="338" t="s">
        <v>1436</v>
      </c>
      <c r="I805" s="285"/>
      <c r="J805" s="285"/>
    </row>
    <row r="806" spans="1:10" s="300" customFormat="1">
      <c r="A806" s="287"/>
      <c r="B806" s="287"/>
      <c r="C806" s="287"/>
      <c r="D806" s="287"/>
      <c r="E806" s="287"/>
      <c r="F806" s="303"/>
      <c r="G806" s="303"/>
      <c r="H806" s="287"/>
      <c r="I806" s="285"/>
      <c r="J806" s="285"/>
    </row>
    <row r="807" spans="1:10" s="300" customFormat="1">
      <c r="A807" s="287"/>
      <c r="B807" s="346" t="s">
        <v>1338</v>
      </c>
      <c r="C807" s="346" t="s">
        <v>1337</v>
      </c>
      <c r="D807" s="345" t="s">
        <v>1336</v>
      </c>
      <c r="E807" s="294" t="s">
        <v>1335</v>
      </c>
      <c r="F807" s="294" t="s">
        <v>1335</v>
      </c>
      <c r="G807" s="294" t="s">
        <v>1426</v>
      </c>
      <c r="H807" s="285"/>
      <c r="I807" s="285"/>
      <c r="J807" s="285"/>
    </row>
    <row r="808" spans="1:10" s="300" customFormat="1">
      <c r="A808" s="287"/>
      <c r="B808" s="344"/>
      <c r="C808" s="344"/>
      <c r="D808" s="343"/>
      <c r="E808" s="294" t="s">
        <v>1333</v>
      </c>
      <c r="F808" s="294" t="s">
        <v>1332</v>
      </c>
      <c r="G808" s="294" t="s">
        <v>1382</v>
      </c>
      <c r="H808" s="285"/>
      <c r="I808" s="285"/>
      <c r="J808" s="285"/>
    </row>
    <row r="809" spans="1:10" s="300" customFormat="1">
      <c r="A809" s="287"/>
      <c r="B809" s="363" t="s">
        <v>1435</v>
      </c>
      <c r="C809" s="340" t="s">
        <v>1434</v>
      </c>
      <c r="D809" s="361" t="s">
        <v>1433</v>
      </c>
      <c r="E809" s="289">
        <f>F809-4</f>
        <v>43923</v>
      </c>
      <c r="F809" s="289">
        <v>43927</v>
      </c>
      <c r="G809" s="289">
        <f>F809+9</f>
        <v>43936</v>
      </c>
      <c r="H809" s="285"/>
      <c r="I809" s="285"/>
      <c r="J809" s="285"/>
    </row>
    <row r="810" spans="1:10" s="300" customFormat="1">
      <c r="A810" s="287"/>
      <c r="B810" s="363" t="s">
        <v>1432</v>
      </c>
      <c r="C810" s="340" t="s">
        <v>1431</v>
      </c>
      <c r="D810" s="361"/>
      <c r="E810" s="289">
        <f>E809+7</f>
        <v>43930</v>
      </c>
      <c r="F810" s="289">
        <f>F809+7</f>
        <v>43934</v>
      </c>
      <c r="G810" s="289">
        <f>G809+7</f>
        <v>43943</v>
      </c>
      <c r="H810" s="285"/>
      <c r="I810" s="285"/>
      <c r="J810" s="285"/>
    </row>
    <row r="811" spans="1:10" s="300" customFormat="1">
      <c r="A811" s="287"/>
      <c r="B811" s="363" t="s">
        <v>1430</v>
      </c>
      <c r="C811" s="340" t="s">
        <v>1429</v>
      </c>
      <c r="D811" s="361"/>
      <c r="E811" s="289">
        <f>E810+7</f>
        <v>43937</v>
      </c>
      <c r="F811" s="289">
        <f>F810+7</f>
        <v>43941</v>
      </c>
      <c r="G811" s="289">
        <f>G810+7</f>
        <v>43950</v>
      </c>
      <c r="H811" s="285"/>
      <c r="I811" s="285"/>
      <c r="J811" s="285"/>
    </row>
    <row r="812" spans="1:10" s="300" customFormat="1">
      <c r="A812" s="287"/>
      <c r="B812" s="363" t="s">
        <v>1428</v>
      </c>
      <c r="C812" s="340" t="s">
        <v>1427</v>
      </c>
      <c r="D812" s="361"/>
      <c r="E812" s="289">
        <f>E811+7</f>
        <v>43944</v>
      </c>
      <c r="F812" s="289">
        <f>F811+7</f>
        <v>43948</v>
      </c>
      <c r="G812" s="289">
        <f>G811+7</f>
        <v>43957</v>
      </c>
      <c r="H812" s="285"/>
      <c r="I812" s="285"/>
      <c r="J812" s="285"/>
    </row>
    <row r="813" spans="1:10" s="300" customFormat="1">
      <c r="A813" s="287"/>
      <c r="B813" s="363"/>
      <c r="C813" s="340"/>
      <c r="D813" s="361"/>
      <c r="E813" s="289">
        <f>E812+7</f>
        <v>43951</v>
      </c>
      <c r="F813" s="289">
        <f>F812+7</f>
        <v>43955</v>
      </c>
      <c r="G813" s="289">
        <f>G812+7</f>
        <v>43964</v>
      </c>
      <c r="H813" s="285"/>
      <c r="I813" s="285"/>
      <c r="J813" s="285"/>
    </row>
    <row r="814" spans="1:10" s="300" customFormat="1">
      <c r="A814" s="287"/>
      <c r="B814" s="287"/>
      <c r="C814" s="287"/>
      <c r="D814" s="287"/>
      <c r="E814" s="303"/>
      <c r="F814" s="303"/>
      <c r="G814" s="303"/>
      <c r="H814" s="285"/>
      <c r="I814" s="285"/>
      <c r="J814" s="285"/>
    </row>
    <row r="815" spans="1:10" s="300" customFormat="1">
      <c r="A815" s="287"/>
      <c r="B815" s="346" t="s">
        <v>1338</v>
      </c>
      <c r="C815" s="346" t="s">
        <v>1337</v>
      </c>
      <c r="D815" s="345" t="s">
        <v>1336</v>
      </c>
      <c r="E815" s="294" t="s">
        <v>1335</v>
      </c>
      <c r="F815" s="294" t="s">
        <v>1335</v>
      </c>
      <c r="G815" s="294" t="s">
        <v>1426</v>
      </c>
      <c r="H815" s="287"/>
      <c r="I815" s="285"/>
      <c r="J815" s="285"/>
    </row>
    <row r="816" spans="1:10" s="300" customFormat="1">
      <c r="A816" s="287"/>
      <c r="B816" s="344"/>
      <c r="C816" s="344"/>
      <c r="D816" s="343"/>
      <c r="E816" s="294" t="s">
        <v>1333</v>
      </c>
      <c r="F816" s="294" t="s">
        <v>1332</v>
      </c>
      <c r="G816" s="294" t="s">
        <v>1382</v>
      </c>
      <c r="H816" s="287"/>
      <c r="I816" s="285"/>
      <c r="J816" s="285"/>
    </row>
    <row r="817" spans="1:16" s="300" customFormat="1">
      <c r="A817" s="287"/>
      <c r="B817" s="363" t="s">
        <v>1425</v>
      </c>
      <c r="C817" s="340" t="s">
        <v>1424</v>
      </c>
      <c r="D817" s="361" t="s">
        <v>1423</v>
      </c>
      <c r="E817" s="289">
        <f>F817-6</f>
        <v>43917</v>
      </c>
      <c r="F817" s="289">
        <v>43923</v>
      </c>
      <c r="G817" s="289">
        <f>F817+13</f>
        <v>43936</v>
      </c>
      <c r="H817" s="287"/>
      <c r="I817" s="285"/>
      <c r="J817" s="285"/>
    </row>
    <row r="818" spans="1:16" s="300" customFormat="1">
      <c r="A818" s="287"/>
      <c r="B818" s="363" t="s">
        <v>1422</v>
      </c>
      <c r="C818" s="340" t="s">
        <v>1421</v>
      </c>
      <c r="D818" s="361"/>
      <c r="E818" s="289">
        <f>E817+7</f>
        <v>43924</v>
      </c>
      <c r="F818" s="289">
        <f>F817+7</f>
        <v>43930</v>
      </c>
      <c r="G818" s="289">
        <f>G817+7</f>
        <v>43943</v>
      </c>
      <c r="H818" s="287"/>
      <c r="I818" s="285"/>
      <c r="J818" s="285"/>
    </row>
    <row r="819" spans="1:16" s="300" customFormat="1">
      <c r="A819" s="287"/>
      <c r="B819" s="363" t="s">
        <v>1420</v>
      </c>
      <c r="C819" s="340" t="s">
        <v>1419</v>
      </c>
      <c r="D819" s="361"/>
      <c r="E819" s="289">
        <f>E818+7</f>
        <v>43931</v>
      </c>
      <c r="F819" s="289">
        <f>F818+7</f>
        <v>43937</v>
      </c>
      <c r="G819" s="289">
        <f>G818+7</f>
        <v>43950</v>
      </c>
      <c r="H819" s="287"/>
      <c r="I819" s="285"/>
      <c r="J819" s="285"/>
    </row>
    <row r="820" spans="1:16" s="300" customFormat="1">
      <c r="A820" s="287"/>
      <c r="B820" s="363" t="s">
        <v>1418</v>
      </c>
      <c r="C820" s="340" t="s">
        <v>1417</v>
      </c>
      <c r="D820" s="361"/>
      <c r="E820" s="289">
        <f>E819+7</f>
        <v>43938</v>
      </c>
      <c r="F820" s="289">
        <f>F819+7</f>
        <v>43944</v>
      </c>
      <c r="G820" s="289">
        <f>G819+7</f>
        <v>43957</v>
      </c>
      <c r="H820" s="287"/>
      <c r="I820" s="285"/>
      <c r="J820" s="285"/>
    </row>
    <row r="821" spans="1:16" s="300" customFormat="1">
      <c r="A821" s="287"/>
      <c r="B821" s="363" t="s">
        <v>1416</v>
      </c>
      <c r="C821" s="340" t="s">
        <v>1415</v>
      </c>
      <c r="D821" s="361"/>
      <c r="E821" s="289">
        <f>E820+7</f>
        <v>43945</v>
      </c>
      <c r="F821" s="289">
        <f>F820+7</f>
        <v>43951</v>
      </c>
      <c r="G821" s="289">
        <f>G820+7</f>
        <v>43964</v>
      </c>
      <c r="H821" s="287"/>
      <c r="I821" s="285"/>
      <c r="J821" s="285"/>
    </row>
    <row r="822" spans="1:16" s="300" customFormat="1">
      <c r="A822" s="287"/>
      <c r="B822" s="376"/>
      <c r="C822" s="375"/>
      <c r="D822" s="304"/>
      <c r="E822" s="303"/>
      <c r="F822" s="303"/>
      <c r="G822" s="303"/>
      <c r="H822" s="287"/>
      <c r="I822" s="285"/>
      <c r="J822" s="285"/>
    </row>
    <row r="823" spans="1:16" s="300" customFormat="1">
      <c r="A823" s="374" t="s">
        <v>229</v>
      </c>
      <c r="B823" s="288"/>
      <c r="C823" s="288"/>
      <c r="D823" s="287"/>
      <c r="E823" s="287"/>
      <c r="F823" s="287"/>
      <c r="G823" s="287"/>
      <c r="H823" s="287"/>
      <c r="I823" s="285"/>
      <c r="J823" s="285"/>
    </row>
    <row r="824" spans="1:16" s="300" customFormat="1">
      <c r="A824" s="287"/>
      <c r="B824" s="346" t="s">
        <v>1338</v>
      </c>
      <c r="C824" s="346" t="s">
        <v>1337</v>
      </c>
      <c r="D824" s="345" t="s">
        <v>1336</v>
      </c>
      <c r="E824" s="294" t="s">
        <v>1335</v>
      </c>
      <c r="F824" s="294" t="s">
        <v>1335</v>
      </c>
      <c r="G824" s="294" t="s">
        <v>1414</v>
      </c>
      <c r="H824" s="294" t="s">
        <v>1413</v>
      </c>
      <c r="I824" s="285"/>
      <c r="J824" s="285"/>
    </row>
    <row r="825" spans="1:16" s="300" customFormat="1">
      <c r="A825" s="287"/>
      <c r="B825" s="344"/>
      <c r="C825" s="344"/>
      <c r="D825" s="343"/>
      <c r="E825" s="294" t="s">
        <v>1333</v>
      </c>
      <c r="F825" s="294" t="s">
        <v>1332</v>
      </c>
      <c r="G825" s="294" t="s">
        <v>1382</v>
      </c>
      <c r="H825" s="294" t="s">
        <v>1331</v>
      </c>
      <c r="I825" s="285"/>
      <c r="J825" s="285"/>
      <c r="K825" s="285"/>
      <c r="L825" s="285"/>
      <c r="M825" s="285"/>
      <c r="N825" s="285"/>
      <c r="O825" s="285"/>
      <c r="P825" s="285"/>
    </row>
    <row r="826" spans="1:16" s="300" customFormat="1" ht="16.5" customHeight="1">
      <c r="A826" s="287"/>
      <c r="B826" s="363" t="s">
        <v>1412</v>
      </c>
      <c r="C826" s="340" t="s">
        <v>1411</v>
      </c>
      <c r="D826" s="361" t="s">
        <v>1410</v>
      </c>
      <c r="E826" s="289">
        <f>F826-6</f>
        <v>43917</v>
      </c>
      <c r="F826" s="289">
        <v>43923</v>
      </c>
      <c r="G826" s="289">
        <f>F826+18</f>
        <v>43941</v>
      </c>
      <c r="H826" s="294" t="s">
        <v>1400</v>
      </c>
      <c r="I826" s="285"/>
      <c r="J826" s="285"/>
      <c r="K826" s="285"/>
      <c r="L826" s="285"/>
      <c r="M826" s="285"/>
      <c r="N826" s="285"/>
      <c r="O826" s="285"/>
      <c r="P826" s="285"/>
    </row>
    <row r="827" spans="1:16" s="300" customFormat="1">
      <c r="A827" s="287"/>
      <c r="B827" s="363" t="s">
        <v>1409</v>
      </c>
      <c r="C827" s="340" t="s">
        <v>1408</v>
      </c>
      <c r="D827" s="361"/>
      <c r="E827" s="289">
        <f>E826+7</f>
        <v>43924</v>
      </c>
      <c r="F827" s="289">
        <f>F826+7</f>
        <v>43930</v>
      </c>
      <c r="G827" s="289">
        <f>F827+18</f>
        <v>43948</v>
      </c>
      <c r="H827" s="294" t="s">
        <v>1407</v>
      </c>
      <c r="I827" s="285"/>
      <c r="J827" s="285"/>
      <c r="K827" s="285"/>
      <c r="L827" s="285"/>
      <c r="M827" s="285"/>
      <c r="N827" s="285"/>
      <c r="O827" s="285"/>
      <c r="P827" s="285"/>
    </row>
    <row r="828" spans="1:16" s="300" customFormat="1">
      <c r="A828" s="287"/>
      <c r="B828" s="363" t="s">
        <v>1406</v>
      </c>
      <c r="C828" s="340" t="s">
        <v>1405</v>
      </c>
      <c r="D828" s="361"/>
      <c r="E828" s="289">
        <f>E827+7</f>
        <v>43931</v>
      </c>
      <c r="F828" s="289">
        <f>F827+7</f>
        <v>43937</v>
      </c>
      <c r="G828" s="289">
        <f>F828+18</f>
        <v>43955</v>
      </c>
      <c r="H828" s="294" t="s">
        <v>1400</v>
      </c>
      <c r="I828" s="285"/>
      <c r="J828" s="285"/>
      <c r="K828" s="285"/>
      <c r="L828" s="285"/>
      <c r="M828" s="285"/>
      <c r="N828" s="285"/>
      <c r="O828" s="285"/>
      <c r="P828" s="285"/>
    </row>
    <row r="829" spans="1:16" s="300" customFormat="1">
      <c r="A829" s="287"/>
      <c r="B829" s="363" t="s">
        <v>1404</v>
      </c>
      <c r="C829" s="340" t="s">
        <v>1403</v>
      </c>
      <c r="D829" s="361"/>
      <c r="E829" s="289">
        <f>E828+7</f>
        <v>43938</v>
      </c>
      <c r="F829" s="289">
        <f>F828+7</f>
        <v>43944</v>
      </c>
      <c r="G829" s="289">
        <f>F829+18</f>
        <v>43962</v>
      </c>
      <c r="H829" s="294" t="s">
        <v>1400</v>
      </c>
      <c r="I829" s="285"/>
      <c r="J829" s="285"/>
      <c r="K829" s="285"/>
      <c r="L829" s="285"/>
      <c r="M829" s="285"/>
      <c r="N829" s="285"/>
      <c r="O829" s="285"/>
      <c r="P829" s="285"/>
    </row>
    <row r="830" spans="1:16" s="300" customFormat="1">
      <c r="A830" s="287"/>
      <c r="B830" s="363" t="s">
        <v>1402</v>
      </c>
      <c r="C830" s="340" t="s">
        <v>1401</v>
      </c>
      <c r="D830" s="361"/>
      <c r="E830" s="289">
        <f>E829+7</f>
        <v>43945</v>
      </c>
      <c r="F830" s="289">
        <f>F829+7</f>
        <v>43951</v>
      </c>
      <c r="G830" s="289">
        <f>F830+18</f>
        <v>43969</v>
      </c>
      <c r="H830" s="294" t="s">
        <v>1400</v>
      </c>
      <c r="I830" s="285"/>
      <c r="J830" s="285"/>
      <c r="K830" s="285"/>
      <c r="L830" s="285"/>
      <c r="M830" s="285"/>
      <c r="N830" s="285"/>
      <c r="O830" s="285"/>
      <c r="P830" s="285"/>
    </row>
    <row r="831" spans="1:16" s="300" customFormat="1">
      <c r="A831" s="287"/>
      <c r="B831" s="287"/>
      <c r="C831" s="287"/>
      <c r="D831" s="285"/>
      <c r="E831" s="303"/>
      <c r="F831" s="303"/>
      <c r="G831" s="303"/>
      <c r="H831" s="341"/>
      <c r="I831" s="285"/>
      <c r="J831" s="285"/>
      <c r="K831" s="285"/>
      <c r="L831" s="285"/>
      <c r="M831" s="285"/>
      <c r="N831" s="285"/>
      <c r="O831" s="285"/>
      <c r="P831" s="285"/>
    </row>
    <row r="832" spans="1:16" s="300" customFormat="1">
      <c r="A832" s="308" t="s">
        <v>1399</v>
      </c>
      <c r="B832" s="287"/>
      <c r="C832" s="287"/>
      <c r="D832" s="285"/>
      <c r="E832" s="287"/>
      <c r="F832" s="287"/>
      <c r="G832" s="287"/>
      <c r="H832" s="287"/>
      <c r="I832" s="285"/>
      <c r="J832" s="285"/>
    </row>
    <row r="833" spans="1:10" s="300" customFormat="1">
      <c r="A833" s="287"/>
      <c r="B833" s="346" t="s">
        <v>1338</v>
      </c>
      <c r="C833" s="346" t="s">
        <v>1337</v>
      </c>
      <c r="D833" s="345" t="s">
        <v>1336</v>
      </c>
      <c r="E833" s="294" t="s">
        <v>1335</v>
      </c>
      <c r="F833" s="294" t="s">
        <v>1335</v>
      </c>
      <c r="G833" s="294" t="s">
        <v>1399</v>
      </c>
      <c r="H833" s="287"/>
      <c r="I833" s="285"/>
      <c r="J833" s="285"/>
    </row>
    <row r="834" spans="1:10" s="300" customFormat="1">
      <c r="A834" s="287"/>
      <c r="B834" s="344"/>
      <c r="C834" s="344"/>
      <c r="D834" s="343"/>
      <c r="E834" s="294" t="s">
        <v>1333</v>
      </c>
      <c r="F834" s="294" t="s">
        <v>1332</v>
      </c>
      <c r="G834" s="294" t="s">
        <v>1382</v>
      </c>
      <c r="H834" s="287"/>
      <c r="I834" s="285"/>
      <c r="J834" s="285"/>
    </row>
    <row r="835" spans="1:10" s="300" customFormat="1">
      <c r="A835" s="287"/>
      <c r="B835" s="363" t="s">
        <v>1360</v>
      </c>
      <c r="C835" s="340" t="s">
        <v>1346</v>
      </c>
      <c r="D835" s="361" t="s">
        <v>1359</v>
      </c>
      <c r="E835" s="289">
        <f>F835-3</f>
        <v>43922</v>
      </c>
      <c r="F835" s="289">
        <v>43925</v>
      </c>
      <c r="G835" s="289">
        <f>F835+12</f>
        <v>43937</v>
      </c>
      <c r="H835" s="287"/>
      <c r="I835" s="285"/>
      <c r="J835" s="285"/>
    </row>
    <row r="836" spans="1:10" s="300" customFormat="1">
      <c r="A836" s="287"/>
      <c r="B836" s="363" t="s">
        <v>1358</v>
      </c>
      <c r="C836" s="340" t="s">
        <v>1357</v>
      </c>
      <c r="D836" s="361"/>
      <c r="E836" s="289">
        <f>E835+7</f>
        <v>43929</v>
      </c>
      <c r="F836" s="289">
        <f>F835+7</f>
        <v>43932</v>
      </c>
      <c r="G836" s="289">
        <f>F836+12</f>
        <v>43944</v>
      </c>
      <c r="H836" s="287"/>
      <c r="I836" s="285"/>
      <c r="J836" s="285"/>
    </row>
    <row r="837" spans="1:10" s="300" customFormat="1">
      <c r="A837" s="287"/>
      <c r="B837" s="363" t="s">
        <v>1356</v>
      </c>
      <c r="C837" s="340" t="s">
        <v>1346</v>
      </c>
      <c r="D837" s="361"/>
      <c r="E837" s="289">
        <f>E836+7</f>
        <v>43936</v>
      </c>
      <c r="F837" s="289">
        <f>F836+7</f>
        <v>43939</v>
      </c>
      <c r="G837" s="289">
        <f>F837+12</f>
        <v>43951</v>
      </c>
      <c r="H837" s="287"/>
      <c r="I837" s="285"/>
      <c r="J837" s="285"/>
    </row>
    <row r="838" spans="1:10" s="300" customFormat="1">
      <c r="A838" s="287"/>
      <c r="B838" s="363" t="s">
        <v>1355</v>
      </c>
      <c r="C838" s="340" t="s">
        <v>1354</v>
      </c>
      <c r="D838" s="361"/>
      <c r="E838" s="289">
        <f>E837+7</f>
        <v>43943</v>
      </c>
      <c r="F838" s="289">
        <f>F837+7</f>
        <v>43946</v>
      </c>
      <c r="G838" s="289">
        <f>F838+12</f>
        <v>43958</v>
      </c>
      <c r="H838" s="287"/>
      <c r="I838" s="285"/>
      <c r="J838" s="285"/>
    </row>
    <row r="839" spans="1:10" s="300" customFormat="1">
      <c r="A839" s="287"/>
      <c r="B839" s="363"/>
      <c r="C839" s="340"/>
      <c r="D839" s="361"/>
      <c r="E839" s="289">
        <f>E838+7</f>
        <v>43950</v>
      </c>
      <c r="F839" s="289">
        <f>F838+7</f>
        <v>43953</v>
      </c>
      <c r="G839" s="289">
        <f>F839+12</f>
        <v>43965</v>
      </c>
      <c r="H839" s="287"/>
      <c r="I839" s="285"/>
      <c r="J839" s="285"/>
    </row>
    <row r="840" spans="1:10" s="300" customFormat="1">
      <c r="A840" s="287"/>
      <c r="B840" s="287"/>
      <c r="C840" s="287"/>
      <c r="D840" s="287"/>
      <c r="E840" s="303"/>
      <c r="F840" s="303"/>
      <c r="G840" s="303"/>
      <c r="H840" s="287"/>
      <c r="I840" s="285"/>
      <c r="J840" s="285"/>
    </row>
    <row r="841" spans="1:10" s="300" customFormat="1">
      <c r="A841" s="287"/>
      <c r="B841" s="298" t="s">
        <v>1338</v>
      </c>
      <c r="C841" s="298" t="s">
        <v>1351</v>
      </c>
      <c r="D841" s="297" t="s">
        <v>1336</v>
      </c>
      <c r="E841" s="294" t="s">
        <v>1350</v>
      </c>
      <c r="F841" s="294" t="s">
        <v>1350</v>
      </c>
      <c r="G841" s="294" t="s">
        <v>1399</v>
      </c>
      <c r="H841" s="287"/>
      <c r="I841" s="285"/>
      <c r="J841" s="285"/>
    </row>
    <row r="842" spans="1:10" s="300" customFormat="1">
      <c r="A842" s="287"/>
      <c r="B842" s="296"/>
      <c r="C842" s="296"/>
      <c r="D842" s="295"/>
      <c r="E842" s="294" t="s">
        <v>1349</v>
      </c>
      <c r="F842" s="294" t="s">
        <v>1348</v>
      </c>
      <c r="G842" s="294" t="s">
        <v>1382</v>
      </c>
      <c r="H842" s="287"/>
      <c r="I842" s="285"/>
      <c r="J842" s="285"/>
    </row>
    <row r="843" spans="1:10" s="300" customFormat="1" ht="16.5" customHeight="1">
      <c r="A843" s="287"/>
      <c r="B843" s="340" t="s">
        <v>1384</v>
      </c>
      <c r="C843" s="340"/>
      <c r="D843" s="293" t="s">
        <v>1398</v>
      </c>
      <c r="E843" s="289">
        <f>F843-6</f>
        <v>43917</v>
      </c>
      <c r="F843" s="289">
        <v>43923</v>
      </c>
      <c r="G843" s="289">
        <f>F843+11</f>
        <v>43934</v>
      </c>
      <c r="H843" s="287"/>
      <c r="I843" s="285"/>
      <c r="J843" s="285"/>
    </row>
    <row r="844" spans="1:10" s="300" customFormat="1">
      <c r="A844" s="287"/>
      <c r="B844" s="340" t="s">
        <v>1397</v>
      </c>
      <c r="C844" s="362" t="s">
        <v>1396</v>
      </c>
      <c r="D844" s="292"/>
      <c r="E844" s="289">
        <f>E843+7</f>
        <v>43924</v>
      </c>
      <c r="F844" s="289">
        <f>F843+7</f>
        <v>43930</v>
      </c>
      <c r="G844" s="289">
        <f>G843+7</f>
        <v>43941</v>
      </c>
      <c r="H844" s="287"/>
      <c r="I844" s="285"/>
      <c r="J844" s="285"/>
    </row>
    <row r="845" spans="1:10" s="300" customFormat="1">
      <c r="A845" s="287"/>
      <c r="B845" s="340" t="s">
        <v>1384</v>
      </c>
      <c r="C845" s="362"/>
      <c r="D845" s="292"/>
      <c r="E845" s="289">
        <f>E844+7</f>
        <v>43931</v>
      </c>
      <c r="F845" s="289">
        <f>F844+7</f>
        <v>43937</v>
      </c>
      <c r="G845" s="289">
        <f>G844+7</f>
        <v>43948</v>
      </c>
      <c r="H845" s="287"/>
      <c r="I845" s="285"/>
      <c r="J845" s="285"/>
    </row>
    <row r="846" spans="1:10" s="300" customFormat="1">
      <c r="A846" s="287"/>
      <c r="B846" s="340" t="s">
        <v>1395</v>
      </c>
      <c r="C846" s="362" t="s">
        <v>1394</v>
      </c>
      <c r="D846" s="290"/>
      <c r="E846" s="289">
        <f>E845+7</f>
        <v>43938</v>
      </c>
      <c r="F846" s="289">
        <f>F845+7</f>
        <v>43944</v>
      </c>
      <c r="G846" s="289">
        <f>G845+7</f>
        <v>43955</v>
      </c>
      <c r="H846" s="287"/>
      <c r="I846" s="285"/>
      <c r="J846" s="285"/>
    </row>
    <row r="847" spans="1:10" s="300" customFormat="1">
      <c r="A847" s="287"/>
      <c r="B847" s="340" t="s">
        <v>1384</v>
      </c>
      <c r="C847" s="340"/>
      <c r="D847" s="361"/>
      <c r="E847" s="289">
        <f>E846+7</f>
        <v>43945</v>
      </c>
      <c r="F847" s="289">
        <f>F846+7</f>
        <v>43951</v>
      </c>
      <c r="G847" s="289">
        <f>G846+7</f>
        <v>43962</v>
      </c>
      <c r="H847" s="287"/>
      <c r="I847" s="285"/>
      <c r="J847" s="285"/>
    </row>
    <row r="848" spans="1:10" s="300" customFormat="1">
      <c r="A848" s="287"/>
      <c r="B848" s="372"/>
      <c r="C848" s="372"/>
      <c r="D848" s="304"/>
      <c r="E848" s="303"/>
      <c r="F848" s="303"/>
      <c r="G848" s="373"/>
      <c r="H848" s="287"/>
      <c r="I848" s="285"/>
      <c r="J848" s="285"/>
    </row>
    <row r="849" spans="1:10" s="300" customFormat="1">
      <c r="A849" s="308" t="s">
        <v>1393</v>
      </c>
      <c r="B849" s="288"/>
      <c r="C849" s="288"/>
      <c r="D849" s="287"/>
      <c r="E849" s="287"/>
      <c r="F849" s="287"/>
      <c r="G849" s="287"/>
      <c r="H849" s="287"/>
      <c r="I849" s="285"/>
      <c r="J849" s="285"/>
    </row>
    <row r="850" spans="1:10" s="300" customFormat="1">
      <c r="A850" s="308"/>
      <c r="B850" s="298" t="s">
        <v>1338</v>
      </c>
      <c r="C850" s="298" t="s">
        <v>1351</v>
      </c>
      <c r="D850" s="297" t="s">
        <v>1336</v>
      </c>
      <c r="E850" s="294" t="s">
        <v>1350</v>
      </c>
      <c r="F850" s="294" t="s">
        <v>1350</v>
      </c>
      <c r="G850" s="294" t="s">
        <v>1383</v>
      </c>
      <c r="H850" s="287"/>
      <c r="I850" s="285"/>
      <c r="J850" s="285"/>
    </row>
    <row r="851" spans="1:10" s="300" customFormat="1">
      <c r="A851" s="308"/>
      <c r="B851" s="296"/>
      <c r="C851" s="296"/>
      <c r="D851" s="295"/>
      <c r="E851" s="294" t="s">
        <v>1349</v>
      </c>
      <c r="F851" s="294" t="s">
        <v>1348</v>
      </c>
      <c r="G851" s="294" t="s">
        <v>1382</v>
      </c>
      <c r="H851" s="287"/>
      <c r="I851" s="285"/>
      <c r="J851" s="285"/>
    </row>
    <row r="852" spans="1:10" s="300" customFormat="1">
      <c r="A852" s="288"/>
      <c r="B852" s="340" t="s">
        <v>1392</v>
      </c>
      <c r="C852" s="340" t="s">
        <v>1391</v>
      </c>
      <c r="D852" s="293" t="s">
        <v>1390</v>
      </c>
      <c r="E852" s="289">
        <f>F852-5</f>
        <v>43918</v>
      </c>
      <c r="F852" s="289">
        <v>43923</v>
      </c>
      <c r="G852" s="289">
        <f>F852+17</f>
        <v>43940</v>
      </c>
      <c r="H852" s="287"/>
      <c r="I852" s="285"/>
      <c r="J852" s="285"/>
    </row>
    <row r="853" spans="1:10" s="300" customFormat="1">
      <c r="A853" s="308"/>
      <c r="B853" s="340" t="s">
        <v>1389</v>
      </c>
      <c r="C853" s="362" t="s">
        <v>1388</v>
      </c>
      <c r="D853" s="292"/>
      <c r="E853" s="289">
        <f>E852+7</f>
        <v>43925</v>
      </c>
      <c r="F853" s="289">
        <f>F852+7</f>
        <v>43930</v>
      </c>
      <c r="G853" s="289">
        <f>G852+7</f>
        <v>43947</v>
      </c>
      <c r="H853" s="287"/>
      <c r="I853" s="285"/>
      <c r="J853" s="285"/>
    </row>
    <row r="854" spans="1:10" s="300" customFormat="1">
      <c r="A854" s="308"/>
      <c r="B854" s="340" t="s">
        <v>1387</v>
      </c>
      <c r="C854" s="362" t="s">
        <v>260</v>
      </c>
      <c r="D854" s="292"/>
      <c r="E854" s="289">
        <f>E853+7</f>
        <v>43932</v>
      </c>
      <c r="F854" s="289">
        <f>F853+7</f>
        <v>43937</v>
      </c>
      <c r="G854" s="289">
        <f>G853+7</f>
        <v>43954</v>
      </c>
      <c r="H854" s="287"/>
      <c r="I854" s="285"/>
      <c r="J854" s="285"/>
    </row>
    <row r="855" spans="1:10" s="300" customFormat="1">
      <c r="A855" s="308"/>
      <c r="B855" s="340" t="s">
        <v>1386</v>
      </c>
      <c r="C855" s="362" t="s">
        <v>1385</v>
      </c>
      <c r="D855" s="290"/>
      <c r="E855" s="289">
        <f>E854+7</f>
        <v>43939</v>
      </c>
      <c r="F855" s="289">
        <f>F854+7</f>
        <v>43944</v>
      </c>
      <c r="G855" s="289">
        <f>G854+7</f>
        <v>43961</v>
      </c>
      <c r="H855" s="287"/>
      <c r="I855" s="285"/>
      <c r="J855" s="285"/>
    </row>
    <row r="856" spans="1:10" s="300" customFormat="1">
      <c r="A856" s="308"/>
      <c r="B856" s="340" t="s">
        <v>1384</v>
      </c>
      <c r="C856" s="340"/>
      <c r="D856" s="361"/>
      <c r="E856" s="289">
        <f>E855+7</f>
        <v>43946</v>
      </c>
      <c r="F856" s="289">
        <f>F855+7</f>
        <v>43951</v>
      </c>
      <c r="G856" s="289">
        <f>G855+7</f>
        <v>43968</v>
      </c>
      <c r="H856" s="287"/>
      <c r="I856" s="285"/>
      <c r="J856" s="285"/>
    </row>
    <row r="857" spans="1:10" s="300" customFormat="1">
      <c r="A857" s="308"/>
      <c r="B857" s="308"/>
      <c r="C857" s="308"/>
      <c r="D857" s="308"/>
      <c r="E857" s="287"/>
      <c r="F857" s="287"/>
      <c r="G857" s="287"/>
      <c r="H857" s="287"/>
      <c r="I857" s="285"/>
      <c r="J857" s="285"/>
    </row>
    <row r="858" spans="1:10" s="300" customFormat="1">
      <c r="A858" s="287"/>
      <c r="B858" s="298" t="s">
        <v>1338</v>
      </c>
      <c r="C858" s="298" t="s">
        <v>1351</v>
      </c>
      <c r="D858" s="297" t="s">
        <v>1336</v>
      </c>
      <c r="E858" s="294" t="s">
        <v>1350</v>
      </c>
      <c r="F858" s="294" t="s">
        <v>1350</v>
      </c>
      <c r="G858" s="294" t="s">
        <v>1383</v>
      </c>
      <c r="H858" s="287"/>
      <c r="I858" s="285"/>
      <c r="J858" s="285"/>
    </row>
    <row r="859" spans="1:10" s="300" customFormat="1">
      <c r="A859" s="287"/>
      <c r="B859" s="296"/>
      <c r="C859" s="296"/>
      <c r="D859" s="295"/>
      <c r="E859" s="294" t="s">
        <v>1349</v>
      </c>
      <c r="F859" s="294" t="s">
        <v>1348</v>
      </c>
      <c r="G859" s="294" t="s">
        <v>1382</v>
      </c>
      <c r="H859" s="287"/>
      <c r="I859" s="285"/>
      <c r="J859" s="285"/>
    </row>
    <row r="860" spans="1:10" s="300" customFormat="1">
      <c r="A860" s="287"/>
      <c r="B860" s="363" t="s">
        <v>1360</v>
      </c>
      <c r="C860" s="340" t="s">
        <v>1346</v>
      </c>
      <c r="D860" s="361" t="s">
        <v>1359</v>
      </c>
      <c r="E860" s="289">
        <f>F860-3</f>
        <v>43922</v>
      </c>
      <c r="F860" s="289">
        <v>43925</v>
      </c>
      <c r="G860" s="289">
        <f>F860+20</f>
        <v>43945</v>
      </c>
      <c r="H860" s="287"/>
      <c r="I860" s="285"/>
      <c r="J860" s="285"/>
    </row>
    <row r="861" spans="1:10" s="300" customFormat="1">
      <c r="A861" s="287"/>
      <c r="B861" s="363" t="s">
        <v>1358</v>
      </c>
      <c r="C861" s="340" t="s">
        <v>1357</v>
      </c>
      <c r="D861" s="361"/>
      <c r="E861" s="289">
        <f>E860+7</f>
        <v>43929</v>
      </c>
      <c r="F861" s="289">
        <f>F860+7</f>
        <v>43932</v>
      </c>
      <c r="G861" s="289">
        <f>G860+7</f>
        <v>43952</v>
      </c>
      <c r="H861" s="287"/>
      <c r="I861" s="285"/>
      <c r="J861" s="285"/>
    </row>
    <row r="862" spans="1:10" s="300" customFormat="1">
      <c r="A862" s="287"/>
      <c r="B862" s="363" t="s">
        <v>1356</v>
      </c>
      <c r="C862" s="340" t="s">
        <v>1346</v>
      </c>
      <c r="D862" s="361"/>
      <c r="E862" s="289">
        <f>E861+7</f>
        <v>43936</v>
      </c>
      <c r="F862" s="289">
        <f>F861+7</f>
        <v>43939</v>
      </c>
      <c r="G862" s="289">
        <f>G861+7</f>
        <v>43959</v>
      </c>
      <c r="H862" s="287"/>
      <c r="I862" s="285"/>
      <c r="J862" s="285"/>
    </row>
    <row r="863" spans="1:10" s="300" customFormat="1">
      <c r="A863" s="287"/>
      <c r="B863" s="363" t="s">
        <v>1355</v>
      </c>
      <c r="C863" s="340" t="s">
        <v>1354</v>
      </c>
      <c r="D863" s="361"/>
      <c r="E863" s="289">
        <f>E862+7</f>
        <v>43943</v>
      </c>
      <c r="F863" s="289">
        <f>F862+7</f>
        <v>43946</v>
      </c>
      <c r="G863" s="289">
        <f>G862+7</f>
        <v>43966</v>
      </c>
      <c r="H863" s="287"/>
      <c r="I863" s="285"/>
      <c r="J863" s="285"/>
    </row>
    <row r="864" spans="1:10" s="300" customFormat="1">
      <c r="A864" s="287"/>
      <c r="B864" s="363"/>
      <c r="C864" s="340"/>
      <c r="D864" s="361"/>
      <c r="E864" s="289">
        <f>E863+7</f>
        <v>43950</v>
      </c>
      <c r="F864" s="289">
        <f>F863+7</f>
        <v>43953</v>
      </c>
      <c r="G864" s="289">
        <f>G863+7</f>
        <v>43973</v>
      </c>
      <c r="H864" s="287"/>
      <c r="I864" s="285"/>
      <c r="J864" s="285"/>
    </row>
    <row r="865" spans="1:16" s="300" customFormat="1">
      <c r="A865" s="287"/>
      <c r="B865" s="285"/>
      <c r="C865" s="285"/>
      <c r="D865" s="287"/>
      <c r="E865" s="287"/>
      <c r="F865" s="287"/>
      <c r="G865" s="287"/>
      <c r="H865" s="287"/>
      <c r="I865" s="285"/>
      <c r="J865" s="285"/>
    </row>
    <row r="866" spans="1:16" s="300" customFormat="1">
      <c r="A866" s="287"/>
      <c r="B866" s="298" t="s">
        <v>1338</v>
      </c>
      <c r="C866" s="298" t="s">
        <v>1351</v>
      </c>
      <c r="D866" s="297" t="s">
        <v>1336</v>
      </c>
      <c r="E866" s="294" t="s">
        <v>1350</v>
      </c>
      <c r="F866" s="294" t="s">
        <v>1350</v>
      </c>
      <c r="G866" s="294" t="s">
        <v>1383</v>
      </c>
      <c r="H866" s="285"/>
      <c r="I866" s="285"/>
      <c r="J866" s="285"/>
      <c r="K866" s="285"/>
      <c r="L866" s="285"/>
      <c r="M866" s="285"/>
      <c r="N866" s="285"/>
      <c r="O866" s="285"/>
      <c r="P866" s="285"/>
    </row>
    <row r="867" spans="1:16" s="300" customFormat="1">
      <c r="A867" s="287"/>
      <c r="B867" s="296"/>
      <c r="C867" s="296"/>
      <c r="D867" s="295"/>
      <c r="E867" s="294" t="s">
        <v>1349</v>
      </c>
      <c r="F867" s="294" t="s">
        <v>1348</v>
      </c>
      <c r="G867" s="294" t="s">
        <v>1382</v>
      </c>
      <c r="H867" s="287"/>
      <c r="I867" s="285"/>
      <c r="J867" s="285"/>
    </row>
    <row r="868" spans="1:16" s="300" customFormat="1" ht="16.5" customHeight="1">
      <c r="A868" s="287"/>
      <c r="B868" s="363" t="s">
        <v>1381</v>
      </c>
      <c r="C868" s="340" t="s">
        <v>1380</v>
      </c>
      <c r="D868" s="361" t="s">
        <v>1379</v>
      </c>
      <c r="E868" s="289">
        <f>F868-4</f>
        <v>43923</v>
      </c>
      <c r="F868" s="289">
        <v>43927</v>
      </c>
      <c r="G868" s="289">
        <f>F868+17</f>
        <v>43944</v>
      </c>
      <c r="H868" s="287"/>
      <c r="I868" s="285"/>
      <c r="J868" s="285"/>
    </row>
    <row r="869" spans="1:16" s="300" customFormat="1">
      <c r="A869" s="287"/>
      <c r="B869" s="363" t="s">
        <v>1378</v>
      </c>
      <c r="C869" s="340" t="s">
        <v>1377</v>
      </c>
      <c r="D869" s="361"/>
      <c r="E869" s="289">
        <f>E868+7</f>
        <v>43930</v>
      </c>
      <c r="F869" s="289">
        <f>F868+7</f>
        <v>43934</v>
      </c>
      <c r="G869" s="289">
        <f>F869+17</f>
        <v>43951</v>
      </c>
      <c r="H869" s="287"/>
      <c r="I869" s="285"/>
      <c r="J869" s="285"/>
    </row>
    <row r="870" spans="1:16" s="300" customFormat="1">
      <c r="A870" s="287"/>
      <c r="B870" s="363" t="s">
        <v>1376</v>
      </c>
      <c r="C870" s="340" t="s">
        <v>1375</v>
      </c>
      <c r="D870" s="361"/>
      <c r="E870" s="289">
        <f>E869+7</f>
        <v>43937</v>
      </c>
      <c r="F870" s="289">
        <f>F869+7</f>
        <v>43941</v>
      </c>
      <c r="G870" s="289">
        <f>F870+17</f>
        <v>43958</v>
      </c>
      <c r="H870" s="287"/>
      <c r="I870" s="285"/>
      <c r="J870" s="285"/>
    </row>
    <row r="871" spans="1:16" s="300" customFormat="1">
      <c r="A871" s="287"/>
      <c r="B871" s="363" t="s">
        <v>1291</v>
      </c>
      <c r="C871" s="340"/>
      <c r="D871" s="361"/>
      <c r="E871" s="289">
        <f>E870+7</f>
        <v>43944</v>
      </c>
      <c r="F871" s="289">
        <f>F870+7</f>
        <v>43948</v>
      </c>
      <c r="G871" s="289">
        <f>F871+17</f>
        <v>43965</v>
      </c>
      <c r="H871" s="287"/>
      <c r="I871" s="285"/>
      <c r="J871" s="285"/>
    </row>
    <row r="872" spans="1:16" s="300" customFormat="1">
      <c r="A872" s="287"/>
      <c r="B872" s="363" t="s">
        <v>1374</v>
      </c>
      <c r="C872" s="340" t="s">
        <v>1373</v>
      </c>
      <c r="D872" s="361"/>
      <c r="E872" s="289">
        <f>E871+7</f>
        <v>43951</v>
      </c>
      <c r="F872" s="289">
        <f>F871+7</f>
        <v>43955</v>
      </c>
      <c r="G872" s="289">
        <f>F872+17</f>
        <v>43972</v>
      </c>
      <c r="H872" s="285"/>
      <c r="I872" s="285"/>
      <c r="J872" s="285"/>
      <c r="K872" s="285"/>
      <c r="L872" s="285"/>
      <c r="M872" s="285"/>
      <c r="N872" s="285"/>
      <c r="O872" s="285"/>
      <c r="P872" s="285"/>
    </row>
    <row r="873" spans="1:16" s="300" customFormat="1">
      <c r="A873" s="287"/>
      <c r="B873" s="287"/>
      <c r="C873" s="287"/>
      <c r="D873" s="287"/>
      <c r="E873" s="287"/>
      <c r="F873" s="303"/>
      <c r="G873" s="303"/>
      <c r="H873" s="285"/>
      <c r="I873" s="285"/>
      <c r="J873" s="285"/>
      <c r="K873" s="285"/>
      <c r="L873" s="285"/>
      <c r="M873" s="285"/>
      <c r="N873" s="285"/>
      <c r="O873" s="285"/>
      <c r="P873" s="285"/>
    </row>
    <row r="874" spans="1:16" s="300" customFormat="1">
      <c r="A874" s="308" t="s">
        <v>119</v>
      </c>
      <c r="B874" s="287"/>
      <c r="C874" s="287"/>
      <c r="D874" s="287"/>
      <c r="E874" s="287"/>
      <c r="F874" s="308"/>
      <c r="G874" s="308"/>
      <c r="H874" s="333"/>
      <c r="I874" s="285"/>
      <c r="J874" s="285"/>
    </row>
    <row r="875" spans="1:16" s="300" customFormat="1">
      <c r="A875" s="287"/>
      <c r="B875" s="298" t="s">
        <v>1338</v>
      </c>
      <c r="C875" s="298" t="s">
        <v>1351</v>
      </c>
      <c r="D875" s="297" t="s">
        <v>1336</v>
      </c>
      <c r="E875" s="294" t="s">
        <v>1350</v>
      </c>
      <c r="F875" s="294" t="s">
        <v>1350</v>
      </c>
      <c r="G875" s="368" t="s">
        <v>1361</v>
      </c>
      <c r="H875" s="294" t="s">
        <v>228</v>
      </c>
      <c r="I875" s="285"/>
      <c r="J875" s="285"/>
    </row>
    <row r="876" spans="1:16" s="300" customFormat="1">
      <c r="A876" s="288"/>
      <c r="B876" s="296"/>
      <c r="C876" s="296"/>
      <c r="D876" s="295"/>
      <c r="E876" s="294" t="s">
        <v>1349</v>
      </c>
      <c r="F876" s="294" t="s">
        <v>1348</v>
      </c>
      <c r="G876" s="368" t="s">
        <v>1331</v>
      </c>
      <c r="H876" s="294" t="s">
        <v>36</v>
      </c>
      <c r="I876" s="285"/>
      <c r="J876" s="285"/>
    </row>
    <row r="877" spans="1:16" s="300" customFormat="1" ht="16.5" customHeight="1">
      <c r="A877" s="287"/>
      <c r="B877" s="363" t="s">
        <v>1372</v>
      </c>
      <c r="C877" s="340" t="s">
        <v>1371</v>
      </c>
      <c r="D877" s="361" t="s">
        <v>1370</v>
      </c>
      <c r="E877" s="289">
        <f>F877-5</f>
        <v>43917</v>
      </c>
      <c r="F877" s="289">
        <v>43922</v>
      </c>
      <c r="G877" s="289">
        <f>F877+10</f>
        <v>43932</v>
      </c>
      <c r="H877" s="294" t="s">
        <v>1353</v>
      </c>
      <c r="I877" s="285"/>
      <c r="J877" s="285"/>
    </row>
    <row r="878" spans="1:16" s="300" customFormat="1">
      <c r="A878" s="287"/>
      <c r="B878" s="363" t="s">
        <v>1369</v>
      </c>
      <c r="C878" s="340" t="s">
        <v>1368</v>
      </c>
      <c r="D878" s="361"/>
      <c r="E878" s="289">
        <f>E877+7</f>
        <v>43924</v>
      </c>
      <c r="F878" s="289">
        <f>F877+7</f>
        <v>43929</v>
      </c>
      <c r="G878" s="289">
        <f>F878+10</f>
        <v>43939</v>
      </c>
      <c r="H878" s="294" t="s">
        <v>1353</v>
      </c>
      <c r="I878" s="285"/>
      <c r="J878" s="285"/>
    </row>
    <row r="879" spans="1:16" s="300" customFormat="1">
      <c r="A879" s="287"/>
      <c r="B879" s="363" t="s">
        <v>1367</v>
      </c>
      <c r="C879" s="340" t="s">
        <v>1366</v>
      </c>
      <c r="D879" s="361"/>
      <c r="E879" s="289">
        <f>E878+7</f>
        <v>43931</v>
      </c>
      <c r="F879" s="289">
        <f>F878+7</f>
        <v>43936</v>
      </c>
      <c r="G879" s="289">
        <f>F879+10</f>
        <v>43946</v>
      </c>
      <c r="H879" s="294" t="s">
        <v>1353</v>
      </c>
      <c r="I879" s="285"/>
      <c r="J879" s="285"/>
    </row>
    <row r="880" spans="1:16" s="300" customFormat="1">
      <c r="A880" s="287"/>
      <c r="B880" s="363" t="s">
        <v>1365</v>
      </c>
      <c r="C880" s="340" t="s">
        <v>1364</v>
      </c>
      <c r="D880" s="361"/>
      <c r="E880" s="289">
        <f>E879+7</f>
        <v>43938</v>
      </c>
      <c r="F880" s="289">
        <f>F879+7</f>
        <v>43943</v>
      </c>
      <c r="G880" s="289">
        <f>F880+10</f>
        <v>43953</v>
      </c>
      <c r="H880" s="294" t="s">
        <v>1353</v>
      </c>
      <c r="I880" s="285"/>
      <c r="J880" s="285"/>
    </row>
    <row r="881" spans="1:16" s="300" customFormat="1">
      <c r="A881" s="287"/>
      <c r="B881" s="363" t="s">
        <v>1363</v>
      </c>
      <c r="C881" s="340" t="s">
        <v>1362</v>
      </c>
      <c r="D881" s="361"/>
      <c r="E881" s="289">
        <f>E880+7</f>
        <v>43945</v>
      </c>
      <c r="F881" s="289">
        <f>F880+7</f>
        <v>43950</v>
      </c>
      <c r="G881" s="289">
        <f>F881+10</f>
        <v>43960</v>
      </c>
      <c r="H881" s="294" t="s">
        <v>1353</v>
      </c>
      <c r="I881" s="285"/>
      <c r="J881" s="285"/>
    </row>
    <row r="882" spans="1:16" s="300" customFormat="1">
      <c r="A882" s="287"/>
      <c r="B882" s="288"/>
      <c r="C882" s="288"/>
      <c r="D882" s="304"/>
      <c r="E882" s="303"/>
      <c r="F882" s="303"/>
      <c r="G882" s="287"/>
      <c r="H882" s="287"/>
      <c r="I882" s="285"/>
      <c r="J882" s="285"/>
    </row>
    <row r="883" spans="1:16" s="300" customFormat="1">
      <c r="A883" s="287"/>
      <c r="B883" s="298" t="s">
        <v>1338</v>
      </c>
      <c r="C883" s="298" t="s">
        <v>1351</v>
      </c>
      <c r="D883" s="297" t="s">
        <v>1336</v>
      </c>
      <c r="E883" s="294" t="s">
        <v>1350</v>
      </c>
      <c r="F883" s="294" t="s">
        <v>1350</v>
      </c>
      <c r="G883" s="368" t="s">
        <v>1361</v>
      </c>
      <c r="H883" s="294" t="s">
        <v>228</v>
      </c>
      <c r="I883" s="285"/>
      <c r="J883" s="285"/>
    </row>
    <row r="884" spans="1:16" s="300" customFormat="1">
      <c r="A884" s="287"/>
      <c r="B884" s="296"/>
      <c r="C884" s="296"/>
      <c r="D884" s="295"/>
      <c r="E884" s="294" t="s">
        <v>1349</v>
      </c>
      <c r="F884" s="294" t="s">
        <v>1348</v>
      </c>
      <c r="G884" s="368" t="s">
        <v>1331</v>
      </c>
      <c r="H884" s="294" t="s">
        <v>36</v>
      </c>
      <c r="I884" s="285"/>
      <c r="J884" s="285"/>
    </row>
    <row r="885" spans="1:16" s="300" customFormat="1">
      <c r="A885" s="287"/>
      <c r="B885" s="363" t="s">
        <v>1360</v>
      </c>
      <c r="C885" s="340" t="s">
        <v>1346</v>
      </c>
      <c r="D885" s="361" t="s">
        <v>1359</v>
      </c>
      <c r="E885" s="289">
        <f>F885-3</f>
        <v>43922</v>
      </c>
      <c r="F885" s="289">
        <v>43925</v>
      </c>
      <c r="G885" s="289">
        <f>F885+10</f>
        <v>43935</v>
      </c>
      <c r="H885" s="294" t="s">
        <v>1353</v>
      </c>
      <c r="I885" s="285"/>
      <c r="J885" s="285"/>
    </row>
    <row r="886" spans="1:16" s="300" customFormat="1">
      <c r="A886" s="287"/>
      <c r="B886" s="363" t="s">
        <v>1358</v>
      </c>
      <c r="C886" s="340" t="s">
        <v>1357</v>
      </c>
      <c r="D886" s="361"/>
      <c r="E886" s="289">
        <f>E885+7</f>
        <v>43929</v>
      </c>
      <c r="F886" s="289">
        <f>F885+7</f>
        <v>43932</v>
      </c>
      <c r="G886" s="289">
        <f>F886+10</f>
        <v>43942</v>
      </c>
      <c r="H886" s="294" t="s">
        <v>1353</v>
      </c>
      <c r="I886" s="285"/>
      <c r="J886" s="285"/>
    </row>
    <row r="887" spans="1:16" s="300" customFormat="1">
      <c r="A887" s="287"/>
      <c r="B887" s="363" t="s">
        <v>1356</v>
      </c>
      <c r="C887" s="340" t="s">
        <v>1346</v>
      </c>
      <c r="D887" s="361"/>
      <c r="E887" s="289">
        <f>E886+7</f>
        <v>43936</v>
      </c>
      <c r="F887" s="289">
        <f>F886+7</f>
        <v>43939</v>
      </c>
      <c r="G887" s="289">
        <f>F887+10</f>
        <v>43949</v>
      </c>
      <c r="H887" s="294" t="s">
        <v>1353</v>
      </c>
      <c r="I887" s="285"/>
      <c r="J887" s="285"/>
    </row>
    <row r="888" spans="1:16" s="300" customFormat="1">
      <c r="A888" s="287"/>
      <c r="B888" s="363" t="s">
        <v>1355</v>
      </c>
      <c r="C888" s="340" t="s">
        <v>1354</v>
      </c>
      <c r="D888" s="361"/>
      <c r="E888" s="289">
        <f>E887+7</f>
        <v>43943</v>
      </c>
      <c r="F888" s="289">
        <f>F887+7</f>
        <v>43946</v>
      </c>
      <c r="G888" s="289">
        <f>F888+10</f>
        <v>43956</v>
      </c>
      <c r="H888" s="294" t="s">
        <v>1353</v>
      </c>
      <c r="I888" s="285"/>
      <c r="J888" s="285"/>
    </row>
    <row r="889" spans="1:16" s="300" customFormat="1">
      <c r="A889" s="287"/>
      <c r="B889" s="363"/>
      <c r="C889" s="340"/>
      <c r="D889" s="361"/>
      <c r="E889" s="289">
        <f>E888+7</f>
        <v>43950</v>
      </c>
      <c r="F889" s="289">
        <f>F888+7</f>
        <v>43953</v>
      </c>
      <c r="G889" s="289">
        <f>F889+10</f>
        <v>43963</v>
      </c>
      <c r="H889" s="294" t="s">
        <v>1353</v>
      </c>
      <c r="I889" s="285"/>
      <c r="J889" s="285"/>
    </row>
    <row r="890" spans="1:16" s="300" customFormat="1">
      <c r="A890" s="287"/>
      <c r="B890" s="372"/>
      <c r="C890" s="372"/>
      <c r="D890" s="304"/>
      <c r="E890" s="303"/>
      <c r="F890" s="303"/>
      <c r="G890" s="303"/>
      <c r="H890" s="287"/>
      <c r="I890" s="285"/>
      <c r="J890" s="285"/>
    </row>
    <row r="891" spans="1:16" s="300" customFormat="1">
      <c r="A891" s="339" t="s">
        <v>1352</v>
      </c>
      <c r="B891" s="339"/>
      <c r="C891" s="335"/>
      <c r="D891" s="308"/>
      <c r="E891" s="308"/>
      <c r="F891" s="308"/>
      <c r="G891" s="333"/>
      <c r="H891" s="287"/>
      <c r="I891" s="285"/>
      <c r="J891" s="285"/>
      <c r="K891" s="285"/>
      <c r="L891" s="285"/>
      <c r="M891" s="285"/>
      <c r="N891" s="285"/>
      <c r="O891" s="285"/>
      <c r="P891" s="285"/>
    </row>
    <row r="892" spans="1:16" s="300" customFormat="1">
      <c r="A892" s="308"/>
      <c r="B892" s="298" t="s">
        <v>1338</v>
      </c>
      <c r="C892" s="298" t="s">
        <v>1351</v>
      </c>
      <c r="D892" s="297" t="s">
        <v>1336</v>
      </c>
      <c r="E892" s="294" t="s">
        <v>1350</v>
      </c>
      <c r="F892" s="294" t="s">
        <v>1350</v>
      </c>
      <c r="G892" s="368" t="s">
        <v>1334</v>
      </c>
      <c r="H892" s="287"/>
      <c r="I892" s="285"/>
      <c r="J892" s="285"/>
      <c r="K892" s="285"/>
      <c r="L892" s="285"/>
      <c r="M892" s="285"/>
      <c r="N892" s="285"/>
      <c r="O892" s="285"/>
      <c r="P892" s="285"/>
    </row>
    <row r="893" spans="1:16" s="300" customFormat="1">
      <c r="A893" s="308"/>
      <c r="B893" s="296"/>
      <c r="C893" s="296"/>
      <c r="D893" s="295"/>
      <c r="E893" s="294" t="s">
        <v>1349</v>
      </c>
      <c r="F893" s="294" t="s">
        <v>1348</v>
      </c>
      <c r="G893" s="368" t="s">
        <v>1331</v>
      </c>
      <c r="H893" s="287"/>
      <c r="I893" s="285"/>
      <c r="J893" s="285"/>
      <c r="K893" s="285"/>
      <c r="L893" s="285"/>
      <c r="M893" s="285"/>
      <c r="N893" s="285"/>
      <c r="O893" s="285"/>
      <c r="P893" s="285"/>
    </row>
    <row r="894" spans="1:16" s="300" customFormat="1">
      <c r="A894" s="308"/>
      <c r="B894" s="363" t="s">
        <v>1347</v>
      </c>
      <c r="C894" s="340" t="s">
        <v>1346</v>
      </c>
      <c r="D894" s="361" t="s">
        <v>1345</v>
      </c>
      <c r="E894" s="289">
        <f>F894-4</f>
        <v>43924</v>
      </c>
      <c r="F894" s="289">
        <v>43928</v>
      </c>
      <c r="G894" s="289">
        <f>F894+18</f>
        <v>43946</v>
      </c>
      <c r="H894" s="287"/>
      <c r="I894" s="285"/>
      <c r="J894" s="285"/>
      <c r="K894" s="285"/>
      <c r="L894" s="285"/>
      <c r="M894" s="285"/>
      <c r="N894" s="285"/>
      <c r="O894" s="285"/>
      <c r="P894" s="285"/>
    </row>
    <row r="895" spans="1:16" s="300" customFormat="1">
      <c r="A895" s="308"/>
      <c r="B895" s="363" t="s">
        <v>1344</v>
      </c>
      <c r="C895" s="340" t="s">
        <v>1343</v>
      </c>
      <c r="D895" s="361"/>
      <c r="E895" s="289">
        <f>E894+7</f>
        <v>43931</v>
      </c>
      <c r="F895" s="289">
        <f>F894+7</f>
        <v>43935</v>
      </c>
      <c r="G895" s="289">
        <f>G894+7</f>
        <v>43953</v>
      </c>
      <c r="H895" s="287"/>
      <c r="I895" s="285"/>
      <c r="J895" s="285"/>
      <c r="K895" s="285"/>
      <c r="L895" s="285"/>
      <c r="M895" s="285"/>
      <c r="N895" s="285"/>
      <c r="O895" s="285"/>
      <c r="P895" s="285"/>
    </row>
    <row r="896" spans="1:16" s="300" customFormat="1">
      <c r="A896" s="308"/>
      <c r="B896" s="363" t="s">
        <v>1342</v>
      </c>
      <c r="C896" s="340" t="s">
        <v>1341</v>
      </c>
      <c r="D896" s="361"/>
      <c r="E896" s="289">
        <f>E895+7</f>
        <v>43938</v>
      </c>
      <c r="F896" s="289">
        <f>F895+7</f>
        <v>43942</v>
      </c>
      <c r="G896" s="289">
        <f>G895+7</f>
        <v>43960</v>
      </c>
      <c r="H896" s="287"/>
      <c r="I896" s="285"/>
      <c r="J896" s="285"/>
      <c r="K896" s="285"/>
      <c r="L896" s="285"/>
      <c r="M896" s="285"/>
      <c r="N896" s="285"/>
      <c r="O896" s="285"/>
      <c r="P896" s="285"/>
    </row>
    <row r="897" spans="1:16" s="300" customFormat="1">
      <c r="A897" s="308"/>
      <c r="B897" s="363" t="s">
        <v>1340</v>
      </c>
      <c r="C897" s="340" t="s">
        <v>1339</v>
      </c>
      <c r="D897" s="361"/>
      <c r="E897" s="289">
        <f>E896+7</f>
        <v>43945</v>
      </c>
      <c r="F897" s="289">
        <f>F896+7</f>
        <v>43949</v>
      </c>
      <c r="G897" s="289">
        <f>G896+7</f>
        <v>43967</v>
      </c>
      <c r="H897" s="287"/>
      <c r="I897" s="285"/>
      <c r="J897" s="285"/>
      <c r="K897" s="285"/>
      <c r="L897" s="285"/>
      <c r="M897" s="285"/>
      <c r="N897" s="285"/>
      <c r="O897" s="285"/>
      <c r="P897" s="285"/>
    </row>
    <row r="898" spans="1:16" s="300" customFormat="1">
      <c r="A898" s="308"/>
      <c r="B898" s="363"/>
      <c r="C898" s="340"/>
      <c r="D898" s="361"/>
      <c r="E898" s="289">
        <f>E897+7</f>
        <v>43952</v>
      </c>
      <c r="F898" s="289">
        <f>F897+7</f>
        <v>43956</v>
      </c>
      <c r="G898" s="289">
        <f>G897+7</f>
        <v>43974</v>
      </c>
      <c r="H898" s="287"/>
      <c r="I898" s="285"/>
      <c r="J898" s="285"/>
      <c r="K898" s="285"/>
      <c r="L898" s="285"/>
      <c r="M898" s="285"/>
      <c r="N898" s="285"/>
      <c r="O898" s="285"/>
      <c r="P898" s="285"/>
    </row>
    <row r="899" spans="1:16" s="300" customFormat="1">
      <c r="A899" s="308"/>
      <c r="B899" s="308"/>
      <c r="C899" s="335"/>
      <c r="D899" s="308"/>
      <c r="E899" s="308"/>
      <c r="F899" s="308"/>
      <c r="G899" s="333"/>
      <c r="H899" s="287"/>
      <c r="I899" s="285"/>
      <c r="J899" s="285"/>
      <c r="K899" s="285"/>
      <c r="L899" s="285"/>
      <c r="M899" s="285"/>
      <c r="N899" s="285"/>
      <c r="O899" s="285"/>
      <c r="P899" s="285"/>
    </row>
    <row r="900" spans="1:16" s="300" customFormat="1">
      <c r="A900" s="287"/>
      <c r="B900" s="346" t="s">
        <v>1338</v>
      </c>
      <c r="C900" s="346" t="s">
        <v>1337</v>
      </c>
      <c r="D900" s="345" t="s">
        <v>1336</v>
      </c>
      <c r="E900" s="294" t="s">
        <v>1335</v>
      </c>
      <c r="F900" s="294" t="s">
        <v>1335</v>
      </c>
      <c r="G900" s="368" t="s">
        <v>1334</v>
      </c>
      <c r="H900" s="287"/>
      <c r="I900" s="285"/>
      <c r="J900" s="285"/>
      <c r="K900" s="285"/>
      <c r="L900" s="285"/>
      <c r="M900" s="285"/>
      <c r="N900" s="285"/>
      <c r="O900" s="285"/>
      <c r="P900" s="285"/>
    </row>
    <row r="901" spans="1:16" s="300" customFormat="1">
      <c r="A901" s="287"/>
      <c r="B901" s="344"/>
      <c r="C901" s="344"/>
      <c r="D901" s="343"/>
      <c r="E901" s="294" t="s">
        <v>1333</v>
      </c>
      <c r="F901" s="294" t="s">
        <v>1332</v>
      </c>
      <c r="G901" s="368" t="s">
        <v>1331</v>
      </c>
      <c r="H901" s="287"/>
      <c r="I901" s="285"/>
      <c r="J901" s="285"/>
    </row>
    <row r="902" spans="1:16" s="300" customFormat="1">
      <c r="A902" s="287"/>
      <c r="B902" s="363" t="s">
        <v>1330</v>
      </c>
      <c r="C902" s="340" t="s">
        <v>1329</v>
      </c>
      <c r="D902" s="361" t="s">
        <v>1328</v>
      </c>
      <c r="E902" s="289">
        <f>F902-5</f>
        <v>43917</v>
      </c>
      <c r="F902" s="289">
        <v>43922</v>
      </c>
      <c r="G902" s="289">
        <f>F902+14</f>
        <v>43936</v>
      </c>
      <c r="H902" s="287"/>
      <c r="I902" s="285"/>
      <c r="J902" s="285"/>
    </row>
    <row r="903" spans="1:16" s="300" customFormat="1">
      <c r="A903" s="287"/>
      <c r="B903" s="363" t="s">
        <v>1327</v>
      </c>
      <c r="C903" s="340" t="s">
        <v>1326</v>
      </c>
      <c r="D903" s="361"/>
      <c r="E903" s="289">
        <f>E902+7</f>
        <v>43924</v>
      </c>
      <c r="F903" s="289">
        <f>F902+7</f>
        <v>43929</v>
      </c>
      <c r="G903" s="289">
        <f>G902+7</f>
        <v>43943</v>
      </c>
      <c r="H903" s="287"/>
      <c r="I903" s="285"/>
      <c r="J903" s="285"/>
    </row>
    <row r="904" spans="1:16" s="300" customFormat="1">
      <c r="A904" s="287"/>
      <c r="B904" s="363" t="s">
        <v>1325</v>
      </c>
      <c r="C904" s="340" t="s">
        <v>1324</v>
      </c>
      <c r="D904" s="361"/>
      <c r="E904" s="289">
        <f>E903+7</f>
        <v>43931</v>
      </c>
      <c r="F904" s="289">
        <f>F903+7</f>
        <v>43936</v>
      </c>
      <c r="G904" s="289">
        <f>G903+7</f>
        <v>43950</v>
      </c>
      <c r="H904" s="287"/>
      <c r="I904" s="285"/>
      <c r="J904" s="285"/>
    </row>
    <row r="905" spans="1:16" s="300" customFormat="1">
      <c r="A905" s="287"/>
      <c r="B905" s="363" t="s">
        <v>1323</v>
      </c>
      <c r="C905" s="340" t="s">
        <v>1322</v>
      </c>
      <c r="D905" s="361"/>
      <c r="E905" s="289">
        <f>E904+7</f>
        <v>43938</v>
      </c>
      <c r="F905" s="289">
        <f>F904+7</f>
        <v>43943</v>
      </c>
      <c r="G905" s="289">
        <f>G904+7</f>
        <v>43957</v>
      </c>
      <c r="H905" s="287"/>
      <c r="I905" s="285"/>
      <c r="J905" s="285"/>
    </row>
    <row r="906" spans="1:16" s="300" customFormat="1">
      <c r="A906" s="287"/>
      <c r="B906" s="363" t="s">
        <v>1321</v>
      </c>
      <c r="C906" s="340" t="s">
        <v>1320</v>
      </c>
      <c r="D906" s="361"/>
      <c r="E906" s="289">
        <f>E905+7</f>
        <v>43945</v>
      </c>
      <c r="F906" s="289">
        <f>F905+7</f>
        <v>43950</v>
      </c>
      <c r="G906" s="289">
        <f>G905+7</f>
        <v>43964</v>
      </c>
      <c r="H906" s="287"/>
      <c r="I906" s="285"/>
      <c r="J906" s="285"/>
    </row>
    <row r="907" spans="1:16" s="300" customFormat="1">
      <c r="A907" s="287"/>
      <c r="B907" s="371"/>
      <c r="C907" s="287"/>
      <c r="D907" s="287"/>
      <c r="E907" s="303"/>
      <c r="F907" s="303"/>
      <c r="G907" s="303"/>
      <c r="H907" s="287"/>
      <c r="I907" s="285"/>
      <c r="J907" s="285"/>
    </row>
    <row r="908" spans="1:16" s="347" customFormat="1">
      <c r="A908" s="337" t="s">
        <v>199</v>
      </c>
      <c r="B908" s="337"/>
      <c r="C908" s="337"/>
      <c r="D908" s="337"/>
      <c r="E908" s="337"/>
      <c r="F908" s="337"/>
      <c r="G908" s="337"/>
      <c r="H908" s="336"/>
    </row>
    <row r="909" spans="1:16">
      <c r="A909" s="308" t="s">
        <v>84</v>
      </c>
      <c r="B909" s="285"/>
      <c r="C909" s="285"/>
    </row>
    <row r="910" spans="1:16">
      <c r="B910" s="370" t="s">
        <v>31</v>
      </c>
      <c r="C910" s="370" t="s">
        <v>32</v>
      </c>
      <c r="D910" s="369" t="s">
        <v>33</v>
      </c>
      <c r="E910" s="294" t="s">
        <v>172</v>
      </c>
      <c r="F910" s="294" t="s">
        <v>172</v>
      </c>
      <c r="G910" s="368" t="s">
        <v>210</v>
      </c>
    </row>
    <row r="911" spans="1:16">
      <c r="B911" s="370"/>
      <c r="C911" s="370"/>
      <c r="D911" s="369"/>
      <c r="E911" s="294" t="s">
        <v>1087</v>
      </c>
      <c r="F911" s="294" t="s">
        <v>35</v>
      </c>
      <c r="G911" s="368" t="s">
        <v>36</v>
      </c>
    </row>
    <row r="912" spans="1:16">
      <c r="B912" s="362" t="s">
        <v>1319</v>
      </c>
      <c r="C912" s="362" t="s">
        <v>1318</v>
      </c>
      <c r="D912" s="361" t="s">
        <v>1317</v>
      </c>
      <c r="E912" s="289">
        <v>43920</v>
      </c>
      <c r="F912" s="289">
        <v>43954</v>
      </c>
      <c r="G912" s="289">
        <f>F912+13</f>
        <v>43967</v>
      </c>
    </row>
    <row r="913" spans="1:7">
      <c r="B913" s="362" t="s">
        <v>1316</v>
      </c>
      <c r="C913" s="362" t="s">
        <v>1315</v>
      </c>
      <c r="D913" s="361"/>
      <c r="E913" s="289">
        <f>E912+7</f>
        <v>43927</v>
      </c>
      <c r="F913" s="289">
        <f>F912+7</f>
        <v>43961</v>
      </c>
      <c r="G913" s="289">
        <f>G912+7</f>
        <v>43974</v>
      </c>
    </row>
    <row r="914" spans="1:7">
      <c r="B914" s="363" t="s">
        <v>1314</v>
      </c>
      <c r="C914" s="362" t="s">
        <v>612</v>
      </c>
      <c r="D914" s="361"/>
      <c r="E914" s="289">
        <f>E913+7</f>
        <v>43934</v>
      </c>
      <c r="F914" s="289">
        <f>F913+7</f>
        <v>43968</v>
      </c>
      <c r="G914" s="289">
        <f>G913+7</f>
        <v>43981</v>
      </c>
    </row>
    <row r="915" spans="1:7">
      <c r="B915" s="363" t="s">
        <v>1313</v>
      </c>
      <c r="C915" s="362" t="s">
        <v>1312</v>
      </c>
      <c r="D915" s="361"/>
      <c r="E915" s="289">
        <f>E914+7</f>
        <v>43941</v>
      </c>
      <c r="F915" s="289">
        <f>F914+7</f>
        <v>43975</v>
      </c>
      <c r="G915" s="289">
        <f>G914+7</f>
        <v>43988</v>
      </c>
    </row>
    <row r="916" spans="1:7">
      <c r="B916" s="285"/>
      <c r="C916" s="285"/>
    </row>
    <row r="917" spans="1:7">
      <c r="A917" s="308"/>
      <c r="B917" s="346" t="s">
        <v>31</v>
      </c>
      <c r="C917" s="346" t="s">
        <v>32</v>
      </c>
      <c r="D917" s="345" t="s">
        <v>33</v>
      </c>
      <c r="E917" s="294" t="s">
        <v>172</v>
      </c>
      <c r="F917" s="294" t="s">
        <v>172</v>
      </c>
      <c r="G917" s="368" t="s">
        <v>210</v>
      </c>
    </row>
    <row r="918" spans="1:7">
      <c r="A918" s="308"/>
      <c r="B918" s="344"/>
      <c r="C918" s="344"/>
      <c r="D918" s="343"/>
      <c r="E918" s="294" t="s">
        <v>1087</v>
      </c>
      <c r="F918" s="294" t="s">
        <v>35</v>
      </c>
      <c r="G918" s="368" t="s">
        <v>36</v>
      </c>
    </row>
    <row r="919" spans="1:7">
      <c r="A919" s="308"/>
      <c r="B919" s="362" t="s">
        <v>1311</v>
      </c>
      <c r="C919" s="362" t="s">
        <v>1310</v>
      </c>
      <c r="D919" s="361" t="s">
        <v>1309</v>
      </c>
      <c r="E919" s="289">
        <v>43923</v>
      </c>
      <c r="F919" s="289">
        <v>43927</v>
      </c>
      <c r="G919" s="289">
        <f>F919+14</f>
        <v>43941</v>
      </c>
    </row>
    <row r="920" spans="1:7">
      <c r="A920" s="308"/>
      <c r="B920" s="362" t="s">
        <v>1308</v>
      </c>
      <c r="C920" s="362" t="s">
        <v>1307</v>
      </c>
      <c r="D920" s="361"/>
      <c r="E920" s="289">
        <f>E919+7</f>
        <v>43930</v>
      </c>
      <c r="F920" s="289">
        <f>F919+7</f>
        <v>43934</v>
      </c>
      <c r="G920" s="289">
        <f>G919+7</f>
        <v>43948</v>
      </c>
    </row>
    <row r="921" spans="1:7">
      <c r="A921" s="308"/>
      <c r="B921" s="362" t="s">
        <v>1306</v>
      </c>
      <c r="C921" s="362" t="s">
        <v>1305</v>
      </c>
      <c r="D921" s="361"/>
      <c r="E921" s="289">
        <f>E920+7</f>
        <v>43937</v>
      </c>
      <c r="F921" s="289">
        <f>F920+7</f>
        <v>43941</v>
      </c>
      <c r="G921" s="289">
        <f>G920+7</f>
        <v>43955</v>
      </c>
    </row>
    <row r="922" spans="1:7">
      <c r="A922" s="308"/>
      <c r="B922" s="363" t="s">
        <v>1304</v>
      </c>
      <c r="C922" s="362" t="s">
        <v>1303</v>
      </c>
      <c r="D922" s="361"/>
      <c r="E922" s="289">
        <f>E921+7</f>
        <v>43944</v>
      </c>
      <c r="F922" s="289">
        <f>F921+7</f>
        <v>43948</v>
      </c>
      <c r="G922" s="289">
        <f>G921+7</f>
        <v>43962</v>
      </c>
    </row>
    <row r="923" spans="1:7">
      <c r="B923" s="285"/>
      <c r="C923" s="367"/>
    </row>
    <row r="924" spans="1:7">
      <c r="A924" s="308" t="s">
        <v>82</v>
      </c>
    </row>
    <row r="925" spans="1:7">
      <c r="B925" s="298" t="s">
        <v>31</v>
      </c>
      <c r="C925" s="298" t="s">
        <v>32</v>
      </c>
      <c r="D925" s="297" t="s">
        <v>33</v>
      </c>
      <c r="E925" s="294" t="s">
        <v>172</v>
      </c>
      <c r="F925" s="294" t="s">
        <v>172</v>
      </c>
      <c r="G925" s="353" t="s">
        <v>203</v>
      </c>
    </row>
    <row r="926" spans="1:7">
      <c r="B926" s="296"/>
      <c r="C926" s="296"/>
      <c r="D926" s="295"/>
      <c r="E926" s="294" t="s">
        <v>1087</v>
      </c>
      <c r="F926" s="294" t="s">
        <v>35</v>
      </c>
      <c r="G926" s="294" t="s">
        <v>36</v>
      </c>
    </row>
    <row r="927" spans="1:7">
      <c r="B927" s="362" t="s">
        <v>1319</v>
      </c>
      <c r="C927" s="362" t="s">
        <v>1318</v>
      </c>
      <c r="D927" s="361" t="s">
        <v>1317</v>
      </c>
      <c r="E927" s="289">
        <v>43920</v>
      </c>
      <c r="F927" s="289">
        <v>43954</v>
      </c>
      <c r="G927" s="289">
        <f>F927+17</f>
        <v>43971</v>
      </c>
    </row>
    <row r="928" spans="1:7">
      <c r="B928" s="362" t="s">
        <v>1316</v>
      </c>
      <c r="C928" s="362" t="s">
        <v>1315</v>
      </c>
      <c r="D928" s="361"/>
      <c r="E928" s="289">
        <f>E927+7</f>
        <v>43927</v>
      </c>
      <c r="F928" s="289">
        <f>F927+7</f>
        <v>43961</v>
      </c>
      <c r="G928" s="289">
        <f>G927+7</f>
        <v>43978</v>
      </c>
    </row>
    <row r="929" spans="1:7">
      <c r="B929" s="363" t="s">
        <v>1314</v>
      </c>
      <c r="C929" s="362" t="s">
        <v>612</v>
      </c>
      <c r="D929" s="361"/>
      <c r="E929" s="289">
        <f>E928+7</f>
        <v>43934</v>
      </c>
      <c r="F929" s="289">
        <f>F928+7</f>
        <v>43968</v>
      </c>
      <c r="G929" s="289">
        <f>G928+7</f>
        <v>43985</v>
      </c>
    </row>
    <row r="930" spans="1:7">
      <c r="B930" s="363" t="s">
        <v>1313</v>
      </c>
      <c r="C930" s="362" t="s">
        <v>1312</v>
      </c>
      <c r="D930" s="361"/>
      <c r="E930" s="289">
        <f>E929+7</f>
        <v>43941</v>
      </c>
      <c r="F930" s="289">
        <f>F929+7</f>
        <v>43975</v>
      </c>
      <c r="G930" s="289">
        <f>G929+7</f>
        <v>43992</v>
      </c>
    </row>
    <row r="931" spans="1:7">
      <c r="B931" s="285"/>
      <c r="C931" s="285"/>
    </row>
    <row r="932" spans="1:7">
      <c r="B932" s="298" t="s">
        <v>31</v>
      </c>
      <c r="C932" s="298" t="s">
        <v>32</v>
      </c>
      <c r="D932" s="297" t="s">
        <v>33</v>
      </c>
      <c r="E932" s="294" t="s">
        <v>172</v>
      </c>
      <c r="F932" s="294" t="s">
        <v>172</v>
      </c>
      <c r="G932" s="353" t="s">
        <v>203</v>
      </c>
    </row>
    <row r="933" spans="1:7">
      <c r="B933" s="296"/>
      <c r="C933" s="296"/>
      <c r="D933" s="295"/>
      <c r="E933" s="294" t="s">
        <v>1087</v>
      </c>
      <c r="F933" s="294" t="s">
        <v>35</v>
      </c>
      <c r="G933" s="294" t="s">
        <v>36</v>
      </c>
    </row>
    <row r="934" spans="1:7">
      <c r="B934" s="362" t="s">
        <v>1311</v>
      </c>
      <c r="C934" s="362" t="s">
        <v>1310</v>
      </c>
      <c r="D934" s="361" t="s">
        <v>1309</v>
      </c>
      <c r="E934" s="289">
        <v>43923</v>
      </c>
      <c r="F934" s="289">
        <v>43927</v>
      </c>
      <c r="G934" s="289">
        <f>F934+17</f>
        <v>43944</v>
      </c>
    </row>
    <row r="935" spans="1:7">
      <c r="B935" s="362" t="s">
        <v>1308</v>
      </c>
      <c r="C935" s="362" t="s">
        <v>1307</v>
      </c>
      <c r="D935" s="361"/>
      <c r="E935" s="289">
        <f>E934+7</f>
        <v>43930</v>
      </c>
      <c r="F935" s="289">
        <f>F934+7</f>
        <v>43934</v>
      </c>
      <c r="G935" s="289">
        <f>G934+7</f>
        <v>43951</v>
      </c>
    </row>
    <row r="936" spans="1:7">
      <c r="B936" s="362" t="s">
        <v>1306</v>
      </c>
      <c r="C936" s="362" t="s">
        <v>1305</v>
      </c>
      <c r="D936" s="361"/>
      <c r="E936" s="289">
        <f>E935+7</f>
        <v>43937</v>
      </c>
      <c r="F936" s="289">
        <f>F935+7</f>
        <v>43941</v>
      </c>
      <c r="G936" s="289">
        <f>G935+7</f>
        <v>43958</v>
      </c>
    </row>
    <row r="937" spans="1:7">
      <c r="B937" s="363" t="s">
        <v>1304</v>
      </c>
      <c r="C937" s="362" t="s">
        <v>1303</v>
      </c>
      <c r="D937" s="361"/>
      <c r="E937" s="289">
        <f>E936+7</f>
        <v>43944</v>
      </c>
      <c r="F937" s="289">
        <f>F936+7</f>
        <v>43948</v>
      </c>
      <c r="G937" s="289">
        <f>G936+7</f>
        <v>43965</v>
      </c>
    </row>
    <row r="938" spans="1:7">
      <c r="B938" s="366"/>
      <c r="C938" s="366"/>
      <c r="D938" s="304"/>
      <c r="E938" s="303"/>
      <c r="F938" s="303"/>
      <c r="G938" s="303"/>
    </row>
    <row r="939" spans="1:7">
      <c r="A939" s="308" t="s">
        <v>79</v>
      </c>
      <c r="B939" s="335"/>
      <c r="C939" s="335"/>
      <c r="D939" s="308"/>
      <c r="E939" s="308"/>
      <c r="F939" s="308"/>
      <c r="G939" s="364"/>
    </row>
    <row r="940" spans="1:7">
      <c r="B940" s="298" t="s">
        <v>31</v>
      </c>
      <c r="C940" s="298" t="s">
        <v>32</v>
      </c>
      <c r="D940" s="297" t="s">
        <v>33</v>
      </c>
      <c r="E940" s="294" t="s">
        <v>172</v>
      </c>
      <c r="F940" s="294" t="s">
        <v>172</v>
      </c>
      <c r="G940" s="353" t="s">
        <v>200</v>
      </c>
    </row>
    <row r="941" spans="1:7">
      <c r="B941" s="296"/>
      <c r="C941" s="296"/>
      <c r="D941" s="295"/>
      <c r="E941" s="294" t="s">
        <v>1087</v>
      </c>
      <c r="F941" s="294" t="s">
        <v>35</v>
      </c>
      <c r="G941" s="294" t="s">
        <v>36</v>
      </c>
    </row>
    <row r="942" spans="1:7">
      <c r="B942" s="362" t="s">
        <v>1302</v>
      </c>
      <c r="C942" s="362" t="s">
        <v>482</v>
      </c>
      <c r="D942" s="361" t="s">
        <v>1301</v>
      </c>
      <c r="E942" s="289">
        <v>43923</v>
      </c>
      <c r="F942" s="289">
        <v>43927</v>
      </c>
      <c r="G942" s="289">
        <f>F942+13</f>
        <v>43940</v>
      </c>
    </row>
    <row r="943" spans="1:7">
      <c r="B943" s="363" t="s">
        <v>1300</v>
      </c>
      <c r="C943" s="362" t="s">
        <v>15</v>
      </c>
      <c r="D943" s="361"/>
      <c r="E943" s="289">
        <f>E942+7</f>
        <v>43930</v>
      </c>
      <c r="F943" s="289">
        <f>F942+7</f>
        <v>43934</v>
      </c>
      <c r="G943" s="289">
        <f>F943+13</f>
        <v>43947</v>
      </c>
    </row>
    <row r="944" spans="1:7">
      <c r="B944" s="363" t="s">
        <v>202</v>
      </c>
      <c r="C944" s="362" t="s">
        <v>1299</v>
      </c>
      <c r="D944" s="361"/>
      <c r="E944" s="289">
        <f>E943+7</f>
        <v>43937</v>
      </c>
      <c r="F944" s="289">
        <f>F943+7</f>
        <v>43941</v>
      </c>
      <c r="G944" s="289">
        <f>F944+13</f>
        <v>43954</v>
      </c>
    </row>
    <row r="945" spans="1:10">
      <c r="B945" s="363" t="s">
        <v>1298</v>
      </c>
      <c r="C945" s="362" t="s">
        <v>484</v>
      </c>
      <c r="D945" s="361"/>
      <c r="E945" s="289">
        <f>E944+7</f>
        <v>43944</v>
      </c>
      <c r="F945" s="289">
        <f>F944+7</f>
        <v>43948</v>
      </c>
      <c r="G945" s="289">
        <f>F945+13</f>
        <v>43961</v>
      </c>
    </row>
    <row r="946" spans="1:10">
      <c r="B946" s="365"/>
      <c r="C946" s="365"/>
      <c r="D946" s="304"/>
      <c r="E946" s="303"/>
      <c r="F946" s="303"/>
    </row>
    <row r="947" spans="1:10">
      <c r="A947" s="308" t="s">
        <v>78</v>
      </c>
      <c r="B947" s="335"/>
      <c r="C947" s="335"/>
      <c r="D947" s="335"/>
      <c r="E947" s="335"/>
      <c r="F947" s="308"/>
      <c r="G947" s="308"/>
      <c r="H947" s="364"/>
      <c r="I947" s="347"/>
      <c r="J947" s="347"/>
    </row>
    <row r="948" spans="1:10">
      <c r="B948" s="346" t="s">
        <v>31</v>
      </c>
      <c r="C948" s="346" t="s">
        <v>32</v>
      </c>
      <c r="D948" s="345" t="s">
        <v>33</v>
      </c>
      <c r="E948" s="294" t="s">
        <v>172</v>
      </c>
      <c r="F948" s="294" t="s">
        <v>172</v>
      </c>
      <c r="G948" s="294" t="s">
        <v>78</v>
      </c>
    </row>
    <row r="949" spans="1:10">
      <c r="B949" s="344"/>
      <c r="C949" s="344"/>
      <c r="D949" s="343"/>
      <c r="E949" s="294" t="s">
        <v>1087</v>
      </c>
      <c r="F949" s="294" t="s">
        <v>35</v>
      </c>
      <c r="G949" s="294" t="s">
        <v>36</v>
      </c>
    </row>
    <row r="950" spans="1:10">
      <c r="B950" s="362" t="s">
        <v>1302</v>
      </c>
      <c r="C950" s="362" t="s">
        <v>482</v>
      </c>
      <c r="D950" s="361" t="s">
        <v>1301</v>
      </c>
      <c r="E950" s="289">
        <v>43923</v>
      </c>
      <c r="F950" s="289">
        <v>43927</v>
      </c>
      <c r="G950" s="289">
        <f>F950+18</f>
        <v>43945</v>
      </c>
    </row>
    <row r="951" spans="1:10">
      <c r="B951" s="363" t="s">
        <v>1300</v>
      </c>
      <c r="C951" s="362" t="s">
        <v>15</v>
      </c>
      <c r="D951" s="361"/>
      <c r="E951" s="289">
        <f>E950+7</f>
        <v>43930</v>
      </c>
      <c r="F951" s="289">
        <f>F950+7</f>
        <v>43934</v>
      </c>
      <c r="G951" s="289">
        <f>F951+18</f>
        <v>43952</v>
      </c>
    </row>
    <row r="952" spans="1:10">
      <c r="B952" s="363" t="s">
        <v>202</v>
      </c>
      <c r="C952" s="362" t="s">
        <v>1299</v>
      </c>
      <c r="D952" s="361"/>
      <c r="E952" s="289">
        <f>E951+7</f>
        <v>43937</v>
      </c>
      <c r="F952" s="289">
        <f>F951+7</f>
        <v>43941</v>
      </c>
      <c r="G952" s="289">
        <f>F952+18</f>
        <v>43959</v>
      </c>
    </row>
    <row r="953" spans="1:10">
      <c r="B953" s="363" t="s">
        <v>1298</v>
      </c>
      <c r="C953" s="362" t="s">
        <v>484</v>
      </c>
      <c r="D953" s="361"/>
      <c r="E953" s="289">
        <f>E952+7</f>
        <v>43944</v>
      </c>
      <c r="F953" s="289">
        <f>F952+7</f>
        <v>43948</v>
      </c>
      <c r="G953" s="289">
        <f>F953+18</f>
        <v>43966</v>
      </c>
    </row>
    <row r="954" spans="1:10">
      <c r="B954" s="285"/>
      <c r="C954" s="285"/>
    </row>
    <row r="955" spans="1:10">
      <c r="A955" s="339" t="s">
        <v>1297</v>
      </c>
      <c r="B955" s="339"/>
      <c r="C955" s="350"/>
      <c r="D955" s="303"/>
      <c r="E955" s="304"/>
      <c r="F955" s="303"/>
      <c r="G955" s="303"/>
    </row>
    <row r="956" spans="1:10">
      <c r="B956" s="346" t="s">
        <v>31</v>
      </c>
      <c r="C956" s="346" t="s">
        <v>32</v>
      </c>
      <c r="D956" s="345" t="s">
        <v>33</v>
      </c>
      <c r="E956" s="294" t="s">
        <v>172</v>
      </c>
      <c r="F956" s="294" t="s">
        <v>172</v>
      </c>
      <c r="G956" s="294" t="s">
        <v>75</v>
      </c>
      <c r="H956" s="294" t="s">
        <v>1296</v>
      </c>
    </row>
    <row r="957" spans="1:10">
      <c r="B957" s="344"/>
      <c r="C957" s="344"/>
      <c r="D957" s="343"/>
      <c r="E957" s="294" t="s">
        <v>1087</v>
      </c>
      <c r="F957" s="294" t="s">
        <v>35</v>
      </c>
      <c r="G957" s="294" t="s">
        <v>36</v>
      </c>
      <c r="H957" s="294" t="s">
        <v>36</v>
      </c>
    </row>
    <row r="958" spans="1:10">
      <c r="B958" s="316" t="s">
        <v>158</v>
      </c>
      <c r="C958" s="316" t="s">
        <v>1295</v>
      </c>
      <c r="D958" s="293" t="s">
        <v>1294</v>
      </c>
      <c r="E958" s="289">
        <v>43920</v>
      </c>
      <c r="F958" s="289">
        <v>43922</v>
      </c>
      <c r="G958" s="289">
        <f>F958+7</f>
        <v>43929</v>
      </c>
      <c r="H958" s="338" t="s">
        <v>73</v>
      </c>
    </row>
    <row r="959" spans="1:10">
      <c r="B959" s="316" t="s">
        <v>349</v>
      </c>
      <c r="C959" s="316" t="s">
        <v>586</v>
      </c>
      <c r="D959" s="292"/>
      <c r="E959" s="289">
        <f>E958+7</f>
        <v>43927</v>
      </c>
      <c r="F959" s="289">
        <f>F958+7</f>
        <v>43929</v>
      </c>
      <c r="G959" s="289">
        <f>F959+7</f>
        <v>43936</v>
      </c>
      <c r="H959" s="338" t="s">
        <v>73</v>
      </c>
    </row>
    <row r="960" spans="1:10">
      <c r="B960" s="316" t="s">
        <v>583</v>
      </c>
      <c r="C960" s="316" t="s">
        <v>587</v>
      </c>
      <c r="D960" s="292"/>
      <c r="E960" s="289">
        <f>E959+7</f>
        <v>43934</v>
      </c>
      <c r="F960" s="289">
        <f>F959+7</f>
        <v>43936</v>
      </c>
      <c r="G960" s="289">
        <f>F960+7</f>
        <v>43943</v>
      </c>
      <c r="H960" s="338" t="s">
        <v>73</v>
      </c>
    </row>
    <row r="961" spans="1:10">
      <c r="B961" s="316" t="s">
        <v>584</v>
      </c>
      <c r="C961" s="316" t="s">
        <v>588</v>
      </c>
      <c r="D961" s="292"/>
      <c r="E961" s="289">
        <f>E960+7</f>
        <v>43941</v>
      </c>
      <c r="F961" s="289">
        <f>F960+7</f>
        <v>43943</v>
      </c>
      <c r="G961" s="289">
        <f>F961+7</f>
        <v>43950</v>
      </c>
      <c r="H961" s="338" t="s">
        <v>73</v>
      </c>
    </row>
    <row r="962" spans="1:10">
      <c r="B962" s="316" t="s">
        <v>585</v>
      </c>
      <c r="C962" s="316" t="s">
        <v>589</v>
      </c>
      <c r="D962" s="290"/>
      <c r="E962" s="289">
        <f>E961+7</f>
        <v>43948</v>
      </c>
      <c r="F962" s="289">
        <f>F961+7</f>
        <v>43950</v>
      </c>
      <c r="G962" s="289">
        <f>F962+7</f>
        <v>43957</v>
      </c>
      <c r="H962" s="338" t="s">
        <v>73</v>
      </c>
    </row>
    <row r="963" spans="1:10">
      <c r="B963" s="285"/>
      <c r="C963" s="285"/>
      <c r="E963" s="303"/>
      <c r="F963" s="360"/>
      <c r="G963" s="303"/>
      <c r="H963" s="341"/>
    </row>
    <row r="964" spans="1:10">
      <c r="A964" s="358" t="s">
        <v>126</v>
      </c>
      <c r="B964" s="359"/>
      <c r="C964" s="359"/>
      <c r="D964" s="358"/>
      <c r="E964" s="358"/>
      <c r="F964" s="358"/>
      <c r="G964" s="358"/>
      <c r="H964" s="358"/>
      <c r="I964" s="332"/>
      <c r="J964" s="332"/>
    </row>
    <row r="965" spans="1:10">
      <c r="A965" s="308" t="s">
        <v>127</v>
      </c>
      <c r="B965" s="335"/>
      <c r="C965" s="357"/>
      <c r="D965" s="335"/>
      <c r="E965" s="335"/>
      <c r="F965" s="308"/>
      <c r="G965" s="356"/>
      <c r="H965" s="333"/>
    </row>
    <row r="966" spans="1:10">
      <c r="A966" s="287"/>
      <c r="B966" s="298" t="s">
        <v>31</v>
      </c>
      <c r="C966" s="298" t="s">
        <v>32</v>
      </c>
      <c r="D966" s="297" t="s">
        <v>33</v>
      </c>
      <c r="E966" s="294" t="s">
        <v>172</v>
      </c>
      <c r="F966" s="294" t="s">
        <v>172</v>
      </c>
      <c r="G966" s="353" t="s">
        <v>237</v>
      </c>
      <c r="H966" s="287"/>
    </row>
    <row r="967" spans="1:10">
      <c r="A967" s="287"/>
      <c r="B967" s="296"/>
      <c r="C967" s="296"/>
      <c r="D967" s="295"/>
      <c r="E967" s="294" t="s">
        <v>1087</v>
      </c>
      <c r="F967" s="294" t="s">
        <v>35</v>
      </c>
      <c r="G967" s="353" t="s">
        <v>36</v>
      </c>
      <c r="H967" s="287"/>
    </row>
    <row r="968" spans="1:10">
      <c r="A968" s="287"/>
      <c r="B968" s="291" t="s">
        <v>348</v>
      </c>
      <c r="C968" s="342" t="s">
        <v>1293</v>
      </c>
      <c r="D968" s="293" t="s">
        <v>1292</v>
      </c>
      <c r="E968" s="289">
        <v>43923</v>
      </c>
      <c r="F968" s="289">
        <v>43927</v>
      </c>
      <c r="G968" s="289">
        <f>F968+21</f>
        <v>43948</v>
      </c>
      <c r="H968" s="287"/>
    </row>
    <row r="969" spans="1:10">
      <c r="A969" s="287"/>
      <c r="B969" s="315" t="s">
        <v>1291</v>
      </c>
      <c r="C969" s="342"/>
      <c r="D969" s="292"/>
      <c r="E969" s="289">
        <f>E968+7</f>
        <v>43930</v>
      </c>
      <c r="F969" s="289">
        <f>F968+7</f>
        <v>43934</v>
      </c>
      <c r="G969" s="289">
        <f>G968+7</f>
        <v>43955</v>
      </c>
      <c r="H969" s="287"/>
    </row>
    <row r="970" spans="1:10">
      <c r="A970" s="287"/>
      <c r="B970" s="315" t="s">
        <v>1291</v>
      </c>
      <c r="C970" s="342"/>
      <c r="D970" s="292"/>
      <c r="E970" s="289">
        <f>E969+7</f>
        <v>43937</v>
      </c>
      <c r="F970" s="289">
        <f>F969+7</f>
        <v>43941</v>
      </c>
      <c r="G970" s="289">
        <f>G969+7</f>
        <v>43962</v>
      </c>
      <c r="H970" s="287"/>
    </row>
    <row r="971" spans="1:10">
      <c r="A971" s="287"/>
      <c r="B971" s="291" t="s">
        <v>1290</v>
      </c>
      <c r="C971" s="342" t="s">
        <v>1289</v>
      </c>
      <c r="D971" s="290"/>
      <c r="E971" s="289">
        <f>E970+7</f>
        <v>43944</v>
      </c>
      <c r="F971" s="289">
        <f>F970+7</f>
        <v>43948</v>
      </c>
      <c r="G971" s="289">
        <f>G970+7</f>
        <v>43969</v>
      </c>
      <c r="H971" s="287"/>
    </row>
    <row r="972" spans="1:10">
      <c r="A972" s="287"/>
      <c r="B972" s="288"/>
      <c r="C972" s="288"/>
      <c r="D972" s="287"/>
      <c r="E972" s="287"/>
      <c r="F972" s="287"/>
      <c r="G972" s="287"/>
      <c r="H972" s="287"/>
    </row>
    <row r="973" spans="1:10">
      <c r="A973" s="287"/>
      <c r="B973" s="298" t="s">
        <v>31</v>
      </c>
      <c r="C973" s="298" t="s">
        <v>32</v>
      </c>
      <c r="D973" s="297" t="s">
        <v>33</v>
      </c>
      <c r="E973" s="294" t="s">
        <v>172</v>
      </c>
      <c r="F973" s="294" t="s">
        <v>172</v>
      </c>
      <c r="G973" s="353" t="s">
        <v>237</v>
      </c>
      <c r="H973" s="287"/>
    </row>
    <row r="974" spans="1:10">
      <c r="A974" s="287"/>
      <c r="B974" s="296"/>
      <c r="C974" s="296"/>
      <c r="D974" s="295"/>
      <c r="E974" s="294" t="s">
        <v>1087</v>
      </c>
      <c r="F974" s="294" t="s">
        <v>35</v>
      </c>
      <c r="G974" s="294" t="s">
        <v>36</v>
      </c>
      <c r="H974" s="287"/>
    </row>
    <row r="975" spans="1:10">
      <c r="A975" s="287"/>
      <c r="B975" s="291" t="s">
        <v>1288</v>
      </c>
      <c r="C975" s="316" t="s">
        <v>598</v>
      </c>
      <c r="D975" s="293" t="s">
        <v>1287</v>
      </c>
      <c r="E975" s="289">
        <v>43920</v>
      </c>
      <c r="F975" s="289">
        <v>43924</v>
      </c>
      <c r="G975" s="289">
        <f>F975+23</f>
        <v>43947</v>
      </c>
      <c r="H975" s="287"/>
    </row>
    <row r="976" spans="1:10">
      <c r="A976" s="287"/>
      <c r="B976" s="313" t="s">
        <v>150</v>
      </c>
      <c r="C976" s="342" t="s">
        <v>1286</v>
      </c>
      <c r="D976" s="292"/>
      <c r="E976" s="289">
        <f>E975+7</f>
        <v>43927</v>
      </c>
      <c r="F976" s="289">
        <f>F975+7</f>
        <v>43931</v>
      </c>
      <c r="G976" s="289">
        <f>G975+7</f>
        <v>43954</v>
      </c>
      <c r="H976" s="287"/>
    </row>
    <row r="977" spans="1:8">
      <c r="A977" s="287"/>
      <c r="B977" s="313" t="s">
        <v>1285</v>
      </c>
      <c r="C977" s="355" t="s">
        <v>1284</v>
      </c>
      <c r="D977" s="292"/>
      <c r="E977" s="289">
        <f>E976+7</f>
        <v>43934</v>
      </c>
      <c r="F977" s="289">
        <f>F976+7</f>
        <v>43938</v>
      </c>
      <c r="G977" s="289">
        <f>G976+7</f>
        <v>43961</v>
      </c>
      <c r="H977" s="287"/>
    </row>
    <row r="978" spans="1:8">
      <c r="A978" s="287"/>
      <c r="B978" s="313" t="s">
        <v>1283</v>
      </c>
      <c r="C978" s="355" t="s">
        <v>1282</v>
      </c>
      <c r="D978" s="290"/>
      <c r="E978" s="289">
        <f>E977+7</f>
        <v>43941</v>
      </c>
      <c r="F978" s="289">
        <f>F977+7</f>
        <v>43945</v>
      </c>
      <c r="G978" s="289">
        <f>G977+7</f>
        <v>43968</v>
      </c>
      <c r="H978" s="287"/>
    </row>
    <row r="979" spans="1:8">
      <c r="A979" s="287"/>
      <c r="B979" s="287"/>
      <c r="C979" s="288"/>
      <c r="D979" s="287"/>
      <c r="E979" s="287"/>
      <c r="F979" s="287"/>
      <c r="G979" s="287"/>
      <c r="H979" s="287"/>
    </row>
    <row r="980" spans="1:8">
      <c r="A980" s="308"/>
      <c r="B980" s="298" t="s">
        <v>31</v>
      </c>
      <c r="C980" s="298" t="s">
        <v>32</v>
      </c>
      <c r="D980" s="297" t="s">
        <v>33</v>
      </c>
      <c r="E980" s="294" t="s">
        <v>172</v>
      </c>
      <c r="F980" s="294" t="s">
        <v>172</v>
      </c>
      <c r="G980" s="294" t="s">
        <v>239</v>
      </c>
      <c r="H980" s="333"/>
    </row>
    <row r="981" spans="1:8">
      <c r="A981" s="308"/>
      <c r="B981" s="296"/>
      <c r="C981" s="296"/>
      <c r="D981" s="295"/>
      <c r="E981" s="294" t="s">
        <v>1087</v>
      </c>
      <c r="F981" s="294" t="s">
        <v>35</v>
      </c>
      <c r="G981" s="294" t="s">
        <v>36</v>
      </c>
      <c r="H981" s="333"/>
    </row>
    <row r="982" spans="1:8">
      <c r="A982" s="308"/>
      <c r="B982" s="316" t="s">
        <v>574</v>
      </c>
      <c r="C982" s="316"/>
      <c r="D982" s="293" t="s">
        <v>1269</v>
      </c>
      <c r="E982" s="289">
        <v>43921</v>
      </c>
      <c r="F982" s="289">
        <v>43925</v>
      </c>
      <c r="G982" s="289">
        <f>F982+18</f>
        <v>43943</v>
      </c>
      <c r="H982" s="333"/>
    </row>
    <row r="983" spans="1:8">
      <c r="A983" s="308"/>
      <c r="B983" s="316" t="s">
        <v>347</v>
      </c>
      <c r="C983" s="316" t="s">
        <v>100</v>
      </c>
      <c r="D983" s="292"/>
      <c r="E983" s="289">
        <f>E982+7</f>
        <v>43928</v>
      </c>
      <c r="F983" s="289">
        <f>F982+7</f>
        <v>43932</v>
      </c>
      <c r="G983" s="289">
        <f>G982+7</f>
        <v>43950</v>
      </c>
      <c r="H983" s="333"/>
    </row>
    <row r="984" spans="1:8">
      <c r="A984" s="308"/>
      <c r="B984" s="316" t="s">
        <v>19</v>
      </c>
      <c r="C984" s="316" t="s">
        <v>100</v>
      </c>
      <c r="D984" s="292"/>
      <c r="E984" s="289">
        <f>E983+7</f>
        <v>43935</v>
      </c>
      <c r="F984" s="289">
        <f>F983+7</f>
        <v>43939</v>
      </c>
      <c r="G984" s="289">
        <f>G983+7</f>
        <v>43957</v>
      </c>
      <c r="H984" s="333"/>
    </row>
    <row r="985" spans="1:8">
      <c r="A985" s="308"/>
      <c r="B985" s="316" t="s">
        <v>322</v>
      </c>
      <c r="C985" s="316" t="s">
        <v>120</v>
      </c>
      <c r="D985" s="290"/>
      <c r="E985" s="289">
        <f>E984+7</f>
        <v>43942</v>
      </c>
      <c r="F985" s="289">
        <f>F984+7</f>
        <v>43946</v>
      </c>
      <c r="G985" s="289">
        <f>G984+7</f>
        <v>43964</v>
      </c>
      <c r="H985" s="333"/>
    </row>
    <row r="986" spans="1:8">
      <c r="A986" s="308"/>
      <c r="B986" s="335"/>
      <c r="C986" s="350"/>
      <c r="D986" s="304"/>
      <c r="E986" s="304"/>
      <c r="F986" s="287"/>
      <c r="G986" s="303"/>
      <c r="H986" s="333"/>
    </row>
    <row r="987" spans="1:8">
      <c r="A987" s="308" t="s">
        <v>1281</v>
      </c>
      <c r="B987" s="357"/>
      <c r="C987" s="357"/>
      <c r="D987" s="335"/>
      <c r="E987" s="335"/>
      <c r="F987" s="308"/>
      <c r="G987" s="356"/>
      <c r="H987" s="333"/>
    </row>
    <row r="988" spans="1:8">
      <c r="A988" s="308"/>
      <c r="B988" s="298" t="s">
        <v>31</v>
      </c>
      <c r="C988" s="298" t="s">
        <v>32</v>
      </c>
      <c r="D988" s="297" t="s">
        <v>33</v>
      </c>
      <c r="E988" s="294" t="s">
        <v>172</v>
      </c>
      <c r="F988" s="294" t="s">
        <v>172</v>
      </c>
      <c r="G988" s="294" t="s">
        <v>1280</v>
      </c>
    </row>
    <row r="989" spans="1:8">
      <c r="A989" s="308"/>
      <c r="B989" s="296"/>
      <c r="C989" s="296"/>
      <c r="D989" s="295"/>
      <c r="E989" s="294" t="s">
        <v>1087</v>
      </c>
      <c r="F989" s="294" t="s">
        <v>35</v>
      </c>
      <c r="G989" s="294" t="s">
        <v>36</v>
      </c>
    </row>
    <row r="990" spans="1:8">
      <c r="A990" s="308"/>
      <c r="B990" s="316" t="s">
        <v>1279</v>
      </c>
      <c r="C990" s="316" t="s">
        <v>1278</v>
      </c>
      <c r="D990" s="293" t="s">
        <v>1277</v>
      </c>
      <c r="E990" s="289">
        <v>43923</v>
      </c>
      <c r="F990" s="289">
        <v>43926</v>
      </c>
      <c r="G990" s="289">
        <f>F990+26</f>
        <v>43952</v>
      </c>
    </row>
    <row r="991" spans="1:8">
      <c r="A991" s="308"/>
      <c r="B991" s="291" t="s">
        <v>1276</v>
      </c>
      <c r="C991" s="342" t="s">
        <v>1275</v>
      </c>
      <c r="D991" s="292"/>
      <c r="E991" s="289">
        <v>43927</v>
      </c>
      <c r="F991" s="289">
        <v>43931</v>
      </c>
      <c r="G991" s="289">
        <f>F991+21</f>
        <v>43952</v>
      </c>
    </row>
    <row r="992" spans="1:8">
      <c r="A992" s="308"/>
      <c r="B992" s="313" t="s">
        <v>1274</v>
      </c>
      <c r="C992" s="355" t="s">
        <v>1273</v>
      </c>
      <c r="D992" s="292"/>
      <c r="E992" s="289">
        <f>E991+7</f>
        <v>43934</v>
      </c>
      <c r="F992" s="289">
        <f>F991+7</f>
        <v>43938</v>
      </c>
      <c r="G992" s="289">
        <f>G991+7</f>
        <v>43959</v>
      </c>
    </row>
    <row r="993" spans="1:9">
      <c r="A993" s="308"/>
      <c r="B993" s="314" t="s">
        <v>1272</v>
      </c>
      <c r="C993" s="355" t="s">
        <v>1271</v>
      </c>
      <c r="D993" s="290"/>
      <c r="E993" s="289">
        <f>E992+7</f>
        <v>43941</v>
      </c>
      <c r="F993" s="289">
        <f>F992+7</f>
        <v>43945</v>
      </c>
      <c r="G993" s="289">
        <f>G992+7</f>
        <v>43966</v>
      </c>
    </row>
    <row r="994" spans="1:9">
      <c r="A994" s="308"/>
      <c r="B994" s="305"/>
      <c r="C994" s="312"/>
      <c r="D994" s="304"/>
      <c r="E994" s="304"/>
      <c r="F994" s="303"/>
      <c r="G994" s="303"/>
      <c r="H994" s="333"/>
    </row>
    <row r="995" spans="1:9">
      <c r="A995" s="308" t="s">
        <v>130</v>
      </c>
      <c r="B995" s="357"/>
      <c r="C995" s="357"/>
      <c r="D995" s="335"/>
      <c r="E995" s="335"/>
      <c r="F995" s="308"/>
      <c r="G995" s="356"/>
      <c r="H995" s="333"/>
    </row>
    <row r="996" spans="1:9">
      <c r="A996" s="308"/>
      <c r="B996" s="298" t="s">
        <v>31</v>
      </c>
      <c r="C996" s="298" t="s">
        <v>32</v>
      </c>
      <c r="D996" s="297" t="s">
        <v>33</v>
      </c>
      <c r="E996" s="294" t="s">
        <v>172</v>
      </c>
      <c r="F996" s="294" t="s">
        <v>172</v>
      </c>
      <c r="G996" s="294" t="s">
        <v>239</v>
      </c>
      <c r="H996" s="294" t="s">
        <v>130</v>
      </c>
    </row>
    <row r="997" spans="1:9">
      <c r="A997" s="308"/>
      <c r="B997" s="296"/>
      <c r="C997" s="296"/>
      <c r="D997" s="295"/>
      <c r="E997" s="294" t="s">
        <v>1087</v>
      </c>
      <c r="F997" s="294" t="s">
        <v>35</v>
      </c>
      <c r="G997" s="294" t="s">
        <v>36</v>
      </c>
      <c r="H997" s="294" t="s">
        <v>36</v>
      </c>
    </row>
    <row r="998" spans="1:9" ht="16.5" customHeight="1">
      <c r="A998" s="308"/>
      <c r="B998" s="316" t="s">
        <v>1279</v>
      </c>
      <c r="C998" s="316" t="s">
        <v>1278</v>
      </c>
      <c r="D998" s="293" t="s">
        <v>1277</v>
      </c>
      <c r="E998" s="289">
        <v>43923</v>
      </c>
      <c r="F998" s="289">
        <v>43926</v>
      </c>
      <c r="G998" s="289">
        <f>F998+22</f>
        <v>43948</v>
      </c>
      <c r="H998" s="316" t="s">
        <v>1270</v>
      </c>
    </row>
    <row r="999" spans="1:9">
      <c r="A999" s="308"/>
      <c r="B999" s="291" t="s">
        <v>1276</v>
      </c>
      <c r="C999" s="342" t="s">
        <v>1275</v>
      </c>
      <c r="D999" s="292"/>
      <c r="E999" s="289">
        <v>43927</v>
      </c>
      <c r="F999" s="289">
        <v>43931</v>
      </c>
      <c r="G999" s="289">
        <f>F999+20</f>
        <v>43951</v>
      </c>
      <c r="H999" s="291" t="s">
        <v>1270</v>
      </c>
    </row>
    <row r="1000" spans="1:9">
      <c r="A1000" s="308"/>
      <c r="B1000" s="313" t="s">
        <v>1274</v>
      </c>
      <c r="C1000" s="355" t="s">
        <v>1273</v>
      </c>
      <c r="D1000" s="292"/>
      <c r="E1000" s="289">
        <f>E999+7</f>
        <v>43934</v>
      </c>
      <c r="F1000" s="289">
        <f>F999+7</f>
        <v>43938</v>
      </c>
      <c r="G1000" s="289">
        <f>G999+7</f>
        <v>43958</v>
      </c>
      <c r="H1000" s="313" t="s">
        <v>1270</v>
      </c>
    </row>
    <row r="1001" spans="1:9">
      <c r="A1001" s="308"/>
      <c r="B1001" s="314" t="s">
        <v>1272</v>
      </c>
      <c r="C1001" s="355" t="s">
        <v>1271</v>
      </c>
      <c r="D1001" s="290"/>
      <c r="E1001" s="289">
        <f>E1000+7</f>
        <v>43941</v>
      </c>
      <c r="F1001" s="289">
        <f>F1000+7</f>
        <v>43945</v>
      </c>
      <c r="G1001" s="289">
        <f>G1000+7</f>
        <v>43965</v>
      </c>
      <c r="H1001" s="313" t="s">
        <v>1270</v>
      </c>
    </row>
    <row r="1002" spans="1:9">
      <c r="A1002" s="308" t="s">
        <v>242</v>
      </c>
      <c r="B1002" s="288"/>
      <c r="C1002" s="288"/>
      <c r="D1002" s="287"/>
      <c r="E1002" s="287"/>
      <c r="F1002" s="287"/>
      <c r="G1002" s="287"/>
      <c r="H1002" s="287"/>
    </row>
    <row r="1003" spans="1:9">
      <c r="A1003" s="287"/>
      <c r="B1003" s="298" t="s">
        <v>31</v>
      </c>
      <c r="C1003" s="298" t="s">
        <v>32</v>
      </c>
      <c r="D1003" s="297" t="s">
        <v>33</v>
      </c>
      <c r="E1003" s="294" t="s">
        <v>172</v>
      </c>
      <c r="F1003" s="294" t="s">
        <v>172</v>
      </c>
      <c r="G1003" s="294" t="s">
        <v>242</v>
      </c>
      <c r="H1003" s="287"/>
      <c r="I1003" s="347"/>
    </row>
    <row r="1004" spans="1:9">
      <c r="A1004" s="287"/>
      <c r="B1004" s="296"/>
      <c r="C1004" s="296"/>
      <c r="D1004" s="295"/>
      <c r="E1004" s="294" t="s">
        <v>1087</v>
      </c>
      <c r="F1004" s="294" t="s">
        <v>35</v>
      </c>
      <c r="G1004" s="294" t="s">
        <v>36</v>
      </c>
      <c r="H1004" s="287"/>
    </row>
    <row r="1005" spans="1:9" ht="16.5" customHeight="1">
      <c r="A1005" s="287"/>
      <c r="B1005" s="316" t="s">
        <v>574</v>
      </c>
      <c r="C1005" s="316"/>
      <c r="D1005" s="293" t="s">
        <v>1269</v>
      </c>
      <c r="E1005" s="289">
        <v>43921</v>
      </c>
      <c r="F1005" s="289">
        <v>43925</v>
      </c>
      <c r="G1005" s="289">
        <f>F1005+21</f>
        <v>43946</v>
      </c>
      <c r="H1005" s="287"/>
    </row>
    <row r="1006" spans="1:9">
      <c r="A1006" s="287"/>
      <c r="B1006" s="316" t="s">
        <v>347</v>
      </c>
      <c r="C1006" s="316" t="s">
        <v>100</v>
      </c>
      <c r="D1006" s="292"/>
      <c r="E1006" s="289">
        <f>E1005+7</f>
        <v>43928</v>
      </c>
      <c r="F1006" s="289">
        <f>F1005+7</f>
        <v>43932</v>
      </c>
      <c r="G1006" s="289">
        <f>G1005+7</f>
        <v>43953</v>
      </c>
      <c r="H1006" s="287"/>
    </row>
    <row r="1007" spans="1:9">
      <c r="A1007" s="287"/>
      <c r="B1007" s="316" t="s">
        <v>19</v>
      </c>
      <c r="C1007" s="316" t="s">
        <v>100</v>
      </c>
      <c r="D1007" s="292"/>
      <c r="E1007" s="289">
        <f>E1006+7</f>
        <v>43935</v>
      </c>
      <c r="F1007" s="289">
        <f>F1006+7</f>
        <v>43939</v>
      </c>
      <c r="G1007" s="289">
        <f>G1006+7</f>
        <v>43960</v>
      </c>
      <c r="H1007" s="287"/>
    </row>
    <row r="1008" spans="1:9">
      <c r="A1008" s="287"/>
      <c r="B1008" s="316" t="s">
        <v>322</v>
      </c>
      <c r="C1008" s="316" t="s">
        <v>120</v>
      </c>
      <c r="D1008" s="290"/>
      <c r="E1008" s="289">
        <f>E1007+7</f>
        <v>43942</v>
      </c>
      <c r="F1008" s="289">
        <f>F1007+7</f>
        <v>43946</v>
      </c>
      <c r="G1008" s="289">
        <f>G1007+7</f>
        <v>43967</v>
      </c>
      <c r="H1008" s="287"/>
    </row>
    <row r="1009" spans="1:8">
      <c r="A1009" s="287"/>
      <c r="B1009" s="305"/>
      <c r="C1009" s="312"/>
      <c r="D1009" s="304"/>
      <c r="E1009" s="303"/>
      <c r="F1009" s="303"/>
      <c r="G1009" s="303"/>
      <c r="H1009" s="287"/>
    </row>
    <row r="1010" spans="1:8">
      <c r="A1010" s="308" t="s">
        <v>243</v>
      </c>
      <c r="B1010" s="288"/>
      <c r="C1010" s="288"/>
      <c r="D1010" s="287"/>
      <c r="E1010" s="287"/>
      <c r="F1010" s="287"/>
      <c r="G1010" s="287"/>
      <c r="H1010" s="287"/>
    </row>
    <row r="1011" spans="1:8">
      <c r="A1011" s="287"/>
      <c r="B1011" s="298" t="s">
        <v>31</v>
      </c>
      <c r="C1011" s="298" t="s">
        <v>32</v>
      </c>
      <c r="D1011" s="297" t="s">
        <v>33</v>
      </c>
      <c r="E1011" s="294" t="s">
        <v>172</v>
      </c>
      <c r="F1011" s="294" t="s">
        <v>172</v>
      </c>
      <c r="G1011" s="294" t="s">
        <v>242</v>
      </c>
      <c r="H1011" s="294" t="s">
        <v>243</v>
      </c>
    </row>
    <row r="1012" spans="1:8">
      <c r="A1012" s="287"/>
      <c r="B1012" s="296"/>
      <c r="C1012" s="296"/>
      <c r="D1012" s="295"/>
      <c r="E1012" s="294" t="s">
        <v>1087</v>
      </c>
      <c r="F1012" s="294" t="s">
        <v>35</v>
      </c>
      <c r="G1012" s="294" t="s">
        <v>36</v>
      </c>
      <c r="H1012" s="294" t="s">
        <v>36</v>
      </c>
    </row>
    <row r="1013" spans="1:8" ht="16.5" customHeight="1">
      <c r="A1013" s="287"/>
      <c r="B1013" s="316" t="s">
        <v>574</v>
      </c>
      <c r="C1013" s="316"/>
      <c r="D1013" s="293" t="s">
        <v>1269</v>
      </c>
      <c r="E1013" s="289">
        <v>43921</v>
      </c>
      <c r="F1013" s="289">
        <v>43925</v>
      </c>
      <c r="G1013" s="289">
        <f>F1013+21</f>
        <v>43946</v>
      </c>
      <c r="H1013" s="354" t="s">
        <v>1268</v>
      </c>
    </row>
    <row r="1014" spans="1:8">
      <c r="A1014" s="287"/>
      <c r="B1014" s="316" t="s">
        <v>347</v>
      </c>
      <c r="C1014" s="316" t="s">
        <v>100</v>
      </c>
      <c r="D1014" s="292"/>
      <c r="E1014" s="289">
        <f>E1013+7</f>
        <v>43928</v>
      </c>
      <c r="F1014" s="289">
        <f>F1013+7</f>
        <v>43932</v>
      </c>
      <c r="G1014" s="289">
        <f>G1013+7</f>
        <v>43953</v>
      </c>
      <c r="H1014" s="354" t="s">
        <v>1268</v>
      </c>
    </row>
    <row r="1015" spans="1:8">
      <c r="A1015" s="287"/>
      <c r="B1015" s="316" t="s">
        <v>19</v>
      </c>
      <c r="C1015" s="316" t="s">
        <v>100</v>
      </c>
      <c r="D1015" s="292"/>
      <c r="E1015" s="289">
        <f>E1014+7</f>
        <v>43935</v>
      </c>
      <c r="F1015" s="289">
        <f>F1014+7</f>
        <v>43939</v>
      </c>
      <c r="G1015" s="289">
        <f>G1014+7</f>
        <v>43960</v>
      </c>
      <c r="H1015" s="354" t="s">
        <v>1268</v>
      </c>
    </row>
    <row r="1016" spans="1:8">
      <c r="A1016" s="287"/>
      <c r="B1016" s="316" t="s">
        <v>322</v>
      </c>
      <c r="C1016" s="316" t="s">
        <v>120</v>
      </c>
      <c r="D1016" s="290"/>
      <c r="E1016" s="289">
        <f>E1015+7</f>
        <v>43942</v>
      </c>
      <c r="F1016" s="289">
        <f>F1015+7</f>
        <v>43946</v>
      </c>
      <c r="G1016" s="289">
        <f>G1015+7</f>
        <v>43967</v>
      </c>
      <c r="H1016" s="354" t="s">
        <v>1268</v>
      </c>
    </row>
    <row r="1017" spans="1:8">
      <c r="A1017" s="287"/>
      <c r="B1017" s="305"/>
      <c r="C1017" s="312"/>
      <c r="D1017" s="304"/>
      <c r="E1017" s="303"/>
      <c r="F1017" s="303"/>
      <c r="G1017" s="303"/>
      <c r="H1017" s="287"/>
    </row>
    <row r="1018" spans="1:8">
      <c r="A1018" s="308" t="s">
        <v>133</v>
      </c>
      <c r="B1018" s="288"/>
      <c r="C1018" s="288"/>
      <c r="D1018" s="287"/>
      <c r="E1018" s="287"/>
      <c r="F1018" s="287"/>
      <c r="G1018" s="287"/>
      <c r="H1018" s="287"/>
    </row>
    <row r="1019" spans="1:8">
      <c r="A1019" s="287"/>
      <c r="B1019" s="298" t="s">
        <v>31</v>
      </c>
      <c r="C1019" s="298" t="s">
        <v>32</v>
      </c>
      <c r="D1019" s="297" t="s">
        <v>33</v>
      </c>
      <c r="E1019" s="294" t="s">
        <v>172</v>
      </c>
      <c r="F1019" s="294" t="s">
        <v>172</v>
      </c>
      <c r="G1019" s="353" t="s">
        <v>240</v>
      </c>
      <c r="H1019" s="287"/>
    </row>
    <row r="1020" spans="1:8">
      <c r="A1020" s="287"/>
      <c r="B1020" s="296"/>
      <c r="C1020" s="296"/>
      <c r="D1020" s="295"/>
      <c r="E1020" s="294" t="s">
        <v>1087</v>
      </c>
      <c r="F1020" s="294" t="s">
        <v>35</v>
      </c>
      <c r="G1020" s="294" t="s">
        <v>36</v>
      </c>
      <c r="H1020" s="287"/>
    </row>
    <row r="1021" spans="1:8">
      <c r="A1021" s="287"/>
      <c r="B1021" s="316" t="s">
        <v>261</v>
      </c>
      <c r="C1021" s="342" t="s">
        <v>1267</v>
      </c>
      <c r="D1021" s="293" t="s">
        <v>1266</v>
      </c>
      <c r="E1021" s="289">
        <v>43923</v>
      </c>
      <c r="F1021" s="289">
        <v>43926</v>
      </c>
      <c r="G1021" s="289">
        <f>F1021+22</f>
        <v>43948</v>
      </c>
      <c r="H1021" s="287"/>
    </row>
    <row r="1022" spans="1:8">
      <c r="A1022" s="287"/>
      <c r="B1022" s="291" t="s">
        <v>1265</v>
      </c>
      <c r="C1022" s="342" t="s">
        <v>1264</v>
      </c>
      <c r="D1022" s="292"/>
      <c r="E1022" s="289">
        <f>E1021+7</f>
        <v>43930</v>
      </c>
      <c r="F1022" s="289">
        <f>F1021+7</f>
        <v>43933</v>
      </c>
      <c r="G1022" s="289">
        <f>G1021+7</f>
        <v>43955</v>
      </c>
      <c r="H1022" s="287"/>
    </row>
    <row r="1023" spans="1:8">
      <c r="A1023" s="287"/>
      <c r="B1023" s="291" t="s">
        <v>47</v>
      </c>
      <c r="C1023" s="342" t="s">
        <v>1263</v>
      </c>
      <c r="D1023" s="292"/>
      <c r="E1023" s="289">
        <f>E1022+7</f>
        <v>43937</v>
      </c>
      <c r="F1023" s="289">
        <f>F1022+7</f>
        <v>43940</v>
      </c>
      <c r="G1023" s="289">
        <f>G1022+7</f>
        <v>43962</v>
      </c>
      <c r="H1023" s="287"/>
    </row>
    <row r="1024" spans="1:8">
      <c r="A1024" s="287"/>
      <c r="B1024" s="313" t="s">
        <v>1262</v>
      </c>
      <c r="C1024" s="342" t="s">
        <v>1261</v>
      </c>
      <c r="D1024" s="290"/>
      <c r="E1024" s="289">
        <f>E1023+7</f>
        <v>43944</v>
      </c>
      <c r="F1024" s="289">
        <f>F1023+7</f>
        <v>43947</v>
      </c>
      <c r="G1024" s="289">
        <f>G1023+7</f>
        <v>43969</v>
      </c>
      <c r="H1024" s="287"/>
    </row>
    <row r="1025" spans="1:10">
      <c r="A1025" s="287"/>
      <c r="B1025" s="305"/>
      <c r="C1025" s="305"/>
      <c r="D1025" s="348"/>
      <c r="E1025" s="303"/>
      <c r="F1025" s="303"/>
      <c r="G1025" s="303"/>
      <c r="H1025" s="287"/>
    </row>
    <row r="1026" spans="1:10">
      <c r="A1026" s="308" t="s">
        <v>131</v>
      </c>
      <c r="B1026" s="288"/>
      <c r="C1026" s="288"/>
      <c r="D1026" s="287"/>
      <c r="E1026" s="287"/>
      <c r="F1026" s="287"/>
      <c r="G1026" s="287"/>
      <c r="H1026" s="287"/>
    </row>
    <row r="1027" spans="1:10">
      <c r="A1027" s="287"/>
      <c r="B1027" s="298" t="s">
        <v>31</v>
      </c>
      <c r="C1027" s="298" t="s">
        <v>32</v>
      </c>
      <c r="D1027" s="297" t="s">
        <v>33</v>
      </c>
      <c r="E1027" s="294" t="s">
        <v>172</v>
      </c>
      <c r="F1027" s="294" t="s">
        <v>172</v>
      </c>
      <c r="G1027" s="353" t="s">
        <v>131</v>
      </c>
      <c r="H1027" s="287"/>
      <c r="J1027" s="308"/>
    </row>
    <row r="1028" spans="1:10">
      <c r="A1028" s="287"/>
      <c r="B1028" s="296"/>
      <c r="C1028" s="296"/>
      <c r="D1028" s="295"/>
      <c r="E1028" s="294" t="s">
        <v>1087</v>
      </c>
      <c r="F1028" s="294" t="s">
        <v>35</v>
      </c>
      <c r="G1028" s="294" t="s">
        <v>36</v>
      </c>
      <c r="H1028" s="287"/>
    </row>
    <row r="1029" spans="1:10">
      <c r="A1029" s="287"/>
      <c r="B1029" s="316" t="s">
        <v>261</v>
      </c>
      <c r="C1029" s="342" t="s">
        <v>1267</v>
      </c>
      <c r="D1029" s="293" t="s">
        <v>1266</v>
      </c>
      <c r="E1029" s="289">
        <v>43923</v>
      </c>
      <c r="F1029" s="289">
        <v>43926</v>
      </c>
      <c r="G1029" s="289">
        <f>F1029+18</f>
        <v>43944</v>
      </c>
      <c r="H1029" s="287"/>
    </row>
    <row r="1030" spans="1:10">
      <c r="A1030" s="287"/>
      <c r="B1030" s="291" t="s">
        <v>1265</v>
      </c>
      <c r="C1030" s="342" t="s">
        <v>1264</v>
      </c>
      <c r="D1030" s="292"/>
      <c r="E1030" s="289">
        <f>E1029+7</f>
        <v>43930</v>
      </c>
      <c r="F1030" s="289">
        <f>F1029+7</f>
        <v>43933</v>
      </c>
      <c r="G1030" s="289">
        <f>G1029+7</f>
        <v>43951</v>
      </c>
      <c r="H1030" s="287"/>
    </row>
    <row r="1031" spans="1:10">
      <c r="A1031" s="287"/>
      <c r="B1031" s="291" t="s">
        <v>47</v>
      </c>
      <c r="C1031" s="342" t="s">
        <v>1263</v>
      </c>
      <c r="D1031" s="292"/>
      <c r="E1031" s="289">
        <f>E1030+7</f>
        <v>43937</v>
      </c>
      <c r="F1031" s="289">
        <f>F1030+7</f>
        <v>43940</v>
      </c>
      <c r="G1031" s="289">
        <f>G1030+7</f>
        <v>43958</v>
      </c>
      <c r="H1031" s="287"/>
    </row>
    <row r="1032" spans="1:10">
      <c r="A1032" s="287"/>
      <c r="B1032" s="313" t="s">
        <v>1262</v>
      </c>
      <c r="C1032" s="342" t="s">
        <v>1261</v>
      </c>
      <c r="D1032" s="290"/>
      <c r="E1032" s="289">
        <f>E1031+7</f>
        <v>43944</v>
      </c>
      <c r="F1032" s="289">
        <f>F1031+7</f>
        <v>43947</v>
      </c>
      <c r="G1032" s="289">
        <f>G1031+7</f>
        <v>43965</v>
      </c>
      <c r="H1032" s="287"/>
    </row>
    <row r="1033" spans="1:10">
      <c r="A1033" s="287"/>
      <c r="B1033" s="305"/>
      <c r="C1033" s="305"/>
      <c r="D1033" s="348"/>
      <c r="E1033" s="303"/>
      <c r="F1033" s="303"/>
      <c r="G1033" s="303"/>
      <c r="H1033" s="287"/>
    </row>
    <row r="1034" spans="1:10">
      <c r="B1034" s="285"/>
      <c r="I1034" s="287"/>
    </row>
    <row r="1035" spans="1:10">
      <c r="B1035" s="352"/>
      <c r="C1035" s="352"/>
      <c r="E1035" s="303"/>
      <c r="F1035" s="303"/>
      <c r="G1035" s="303"/>
    </row>
    <row r="1036" spans="1:10">
      <c r="A1036" s="337" t="s">
        <v>134</v>
      </c>
      <c r="B1036" s="337"/>
      <c r="C1036" s="337"/>
      <c r="D1036" s="337"/>
      <c r="E1036" s="337"/>
      <c r="F1036" s="337"/>
      <c r="G1036" s="337"/>
      <c r="H1036" s="336"/>
      <c r="I1036" s="347"/>
      <c r="J1036" s="347"/>
    </row>
    <row r="1037" spans="1:10">
      <c r="A1037" s="308" t="s">
        <v>147</v>
      </c>
      <c r="B1037" s="351"/>
      <c r="C1037" s="350"/>
      <c r="D1037" s="349"/>
      <c r="E1037" s="349"/>
      <c r="F1037" s="303"/>
      <c r="G1037" s="303"/>
      <c r="H1037" s="333"/>
    </row>
    <row r="1038" spans="1:10">
      <c r="A1038" s="308"/>
      <c r="B1038" s="346" t="s">
        <v>31</v>
      </c>
      <c r="C1038" s="346" t="s">
        <v>32</v>
      </c>
      <c r="D1038" s="345" t="s">
        <v>33</v>
      </c>
      <c r="E1038" s="294" t="s">
        <v>172</v>
      </c>
      <c r="F1038" s="294" t="s">
        <v>172</v>
      </c>
      <c r="G1038" s="294" t="s">
        <v>147</v>
      </c>
      <c r="H1038" s="333"/>
    </row>
    <row r="1039" spans="1:10">
      <c r="A1039" s="308"/>
      <c r="B1039" s="344"/>
      <c r="C1039" s="344"/>
      <c r="D1039" s="343"/>
      <c r="E1039" s="294" t="s">
        <v>1087</v>
      </c>
      <c r="F1039" s="294" t="s">
        <v>35</v>
      </c>
      <c r="G1039" s="294" t="s">
        <v>36</v>
      </c>
      <c r="H1039" s="333"/>
    </row>
    <row r="1040" spans="1:10">
      <c r="A1040" s="308"/>
      <c r="B1040" s="291" t="s">
        <v>310</v>
      </c>
      <c r="C1040" s="342" t="s">
        <v>431</v>
      </c>
      <c r="D1040" s="293" t="s">
        <v>1260</v>
      </c>
      <c r="E1040" s="289">
        <v>43917</v>
      </c>
      <c r="F1040" s="289">
        <v>43922</v>
      </c>
      <c r="G1040" s="289">
        <f>F1040+38</f>
        <v>43960</v>
      </c>
      <c r="H1040" s="333"/>
    </row>
    <row r="1041" spans="1:8">
      <c r="A1041" s="308"/>
      <c r="B1041" s="291" t="s">
        <v>427</v>
      </c>
      <c r="C1041" s="342" t="s">
        <v>432</v>
      </c>
      <c r="D1041" s="292"/>
      <c r="E1041" s="289">
        <f>E1040+7</f>
        <v>43924</v>
      </c>
      <c r="F1041" s="289">
        <f>F1040+7</f>
        <v>43929</v>
      </c>
      <c r="G1041" s="289">
        <f>G1040+7</f>
        <v>43967</v>
      </c>
      <c r="H1041" s="333"/>
    </row>
    <row r="1042" spans="1:8">
      <c r="A1042" s="308"/>
      <c r="B1042" s="291" t="s">
        <v>428</v>
      </c>
      <c r="C1042" s="342" t="s">
        <v>433</v>
      </c>
      <c r="D1042" s="292"/>
      <c r="E1042" s="289">
        <f>E1041+7</f>
        <v>43931</v>
      </c>
      <c r="F1042" s="289">
        <f>F1041+7</f>
        <v>43936</v>
      </c>
      <c r="G1042" s="289">
        <f>G1041+7</f>
        <v>43974</v>
      </c>
      <c r="H1042" s="333"/>
    </row>
    <row r="1043" spans="1:8">
      <c r="A1043" s="308"/>
      <c r="B1043" s="291" t="s">
        <v>429</v>
      </c>
      <c r="C1043" s="342" t="s">
        <v>434</v>
      </c>
      <c r="D1043" s="292"/>
      <c r="E1043" s="289">
        <f>E1042+7</f>
        <v>43938</v>
      </c>
      <c r="F1043" s="289">
        <f>F1042+7</f>
        <v>43943</v>
      </c>
      <c r="G1043" s="289">
        <f>G1042+7</f>
        <v>43981</v>
      </c>
      <c r="H1043" s="333"/>
    </row>
    <row r="1044" spans="1:8">
      <c r="A1044" s="308"/>
      <c r="B1044" s="291" t="s">
        <v>430</v>
      </c>
      <c r="C1044" s="342" t="s">
        <v>435</v>
      </c>
      <c r="D1044" s="290"/>
      <c r="E1044" s="289">
        <f>E1043+7</f>
        <v>43945</v>
      </c>
      <c r="F1044" s="289">
        <f>F1043+7</f>
        <v>43950</v>
      </c>
      <c r="G1044" s="289">
        <f>G1043+7</f>
        <v>43988</v>
      </c>
      <c r="H1044" s="333"/>
    </row>
    <row r="1045" spans="1:8">
      <c r="A1045" s="308"/>
      <c r="B1045" s="305"/>
      <c r="C1045" s="312"/>
      <c r="D1045" s="304"/>
      <c r="E1045" s="303"/>
      <c r="F1045" s="303"/>
      <c r="G1045" s="303"/>
      <c r="H1045" s="333"/>
    </row>
    <row r="1046" spans="1:8">
      <c r="A1046" s="308"/>
      <c r="B1046" s="346" t="s">
        <v>31</v>
      </c>
      <c r="C1046" s="346" t="s">
        <v>32</v>
      </c>
      <c r="D1046" s="345" t="s">
        <v>33</v>
      </c>
      <c r="E1046" s="294" t="s">
        <v>172</v>
      </c>
      <c r="F1046" s="294" t="s">
        <v>172</v>
      </c>
      <c r="G1046" s="294" t="s">
        <v>147</v>
      </c>
      <c r="H1046" s="333"/>
    </row>
    <row r="1047" spans="1:8">
      <c r="A1047" s="308"/>
      <c r="B1047" s="344"/>
      <c r="C1047" s="344"/>
      <c r="D1047" s="343"/>
      <c r="E1047" s="294" t="s">
        <v>1087</v>
      </c>
      <c r="F1047" s="294" t="s">
        <v>35</v>
      </c>
      <c r="G1047" s="294" t="s">
        <v>36</v>
      </c>
      <c r="H1047" s="333"/>
    </row>
    <row r="1048" spans="1:8">
      <c r="A1048" s="308"/>
      <c r="B1048" s="291" t="s">
        <v>1225</v>
      </c>
      <c r="C1048" s="342" t="s">
        <v>1224</v>
      </c>
      <c r="D1048" s="293" t="s">
        <v>1259</v>
      </c>
      <c r="E1048" s="289">
        <v>43917</v>
      </c>
      <c r="F1048" s="289">
        <v>43922</v>
      </c>
      <c r="G1048" s="289">
        <f>F1048+38</f>
        <v>43960</v>
      </c>
      <c r="H1048" s="333"/>
    </row>
    <row r="1049" spans="1:8">
      <c r="A1049" s="308"/>
      <c r="B1049" s="291" t="s">
        <v>1222</v>
      </c>
      <c r="C1049" s="342" t="s">
        <v>545</v>
      </c>
      <c r="D1049" s="292"/>
      <c r="E1049" s="289">
        <f>E1048+7</f>
        <v>43924</v>
      </c>
      <c r="F1049" s="289">
        <f>F1048+7</f>
        <v>43929</v>
      </c>
      <c r="G1049" s="289">
        <f>G1048+7</f>
        <v>43967</v>
      </c>
      <c r="H1049" s="333"/>
    </row>
    <row r="1050" spans="1:8">
      <c r="A1050" s="308"/>
      <c r="B1050" s="291" t="s">
        <v>1221</v>
      </c>
      <c r="C1050" s="342" t="s">
        <v>1220</v>
      </c>
      <c r="D1050" s="292"/>
      <c r="E1050" s="289">
        <f>E1049+7</f>
        <v>43931</v>
      </c>
      <c r="F1050" s="289">
        <f>F1049+7</f>
        <v>43936</v>
      </c>
      <c r="G1050" s="289">
        <f>G1049+7</f>
        <v>43974</v>
      </c>
      <c r="H1050" s="333"/>
    </row>
    <row r="1051" spans="1:8">
      <c r="A1051" s="308"/>
      <c r="B1051" s="291" t="s">
        <v>1219</v>
      </c>
      <c r="C1051" s="342" t="s">
        <v>258</v>
      </c>
      <c r="D1051" s="292"/>
      <c r="E1051" s="289">
        <f>E1050+7</f>
        <v>43938</v>
      </c>
      <c r="F1051" s="289">
        <f>F1050+7</f>
        <v>43943</v>
      </c>
      <c r="G1051" s="289">
        <f>G1050+7</f>
        <v>43981</v>
      </c>
      <c r="H1051" s="333"/>
    </row>
    <row r="1052" spans="1:8">
      <c r="A1052" s="308"/>
      <c r="B1052" s="291" t="s">
        <v>1218</v>
      </c>
      <c r="C1052" s="342" t="s">
        <v>569</v>
      </c>
      <c r="D1052" s="290"/>
      <c r="E1052" s="289">
        <f>E1051+7</f>
        <v>43945</v>
      </c>
      <c r="F1052" s="289">
        <f>F1051+7</f>
        <v>43950</v>
      </c>
      <c r="G1052" s="289">
        <f>G1051+7</f>
        <v>43988</v>
      </c>
      <c r="H1052" s="333"/>
    </row>
    <row r="1053" spans="1:8">
      <c r="A1053" s="308" t="s">
        <v>245</v>
      </c>
      <c r="B1053" s="335"/>
      <c r="C1053" s="335"/>
      <c r="D1053" s="308"/>
      <c r="E1053" s="308"/>
      <c r="F1053" s="308"/>
      <c r="G1053" s="333"/>
      <c r="H1053" s="287"/>
    </row>
    <row r="1054" spans="1:8">
      <c r="A1054" s="287"/>
      <c r="B1054" s="346" t="s">
        <v>31</v>
      </c>
      <c r="C1054" s="346" t="s">
        <v>32</v>
      </c>
      <c r="D1054" s="345" t="s">
        <v>33</v>
      </c>
      <c r="E1054" s="294" t="s">
        <v>172</v>
      </c>
      <c r="F1054" s="294" t="s">
        <v>172</v>
      </c>
      <c r="G1054" s="294" t="s">
        <v>245</v>
      </c>
      <c r="H1054" s="287"/>
    </row>
    <row r="1055" spans="1:8">
      <c r="A1055" s="287"/>
      <c r="B1055" s="344"/>
      <c r="C1055" s="344"/>
      <c r="D1055" s="343"/>
      <c r="E1055" s="294" t="s">
        <v>1087</v>
      </c>
      <c r="F1055" s="294" t="s">
        <v>35</v>
      </c>
      <c r="G1055" s="294" t="s">
        <v>36</v>
      </c>
      <c r="H1055" s="287"/>
    </row>
    <row r="1056" spans="1:8">
      <c r="A1056" s="287"/>
      <c r="B1056" s="291" t="s">
        <v>310</v>
      </c>
      <c r="C1056" s="342" t="s">
        <v>431</v>
      </c>
      <c r="D1056" s="293" t="s">
        <v>1254</v>
      </c>
      <c r="E1056" s="289">
        <v>43917</v>
      </c>
      <c r="F1056" s="289">
        <v>43922</v>
      </c>
      <c r="G1056" s="289">
        <f>F1056+30</f>
        <v>43952</v>
      </c>
      <c r="H1056" s="287"/>
    </row>
    <row r="1057" spans="1:10">
      <c r="A1057" s="287"/>
      <c r="B1057" s="291" t="s">
        <v>427</v>
      </c>
      <c r="C1057" s="342" t="s">
        <v>432</v>
      </c>
      <c r="D1057" s="292"/>
      <c r="E1057" s="289">
        <f>E1056+7</f>
        <v>43924</v>
      </c>
      <c r="F1057" s="289">
        <f>F1056+7</f>
        <v>43929</v>
      </c>
      <c r="G1057" s="289">
        <f>G1056+7</f>
        <v>43959</v>
      </c>
      <c r="H1057" s="287"/>
    </row>
    <row r="1058" spans="1:10">
      <c r="A1058" s="287"/>
      <c r="B1058" s="291" t="s">
        <v>428</v>
      </c>
      <c r="C1058" s="342" t="s">
        <v>433</v>
      </c>
      <c r="D1058" s="292"/>
      <c r="E1058" s="289">
        <f>E1057+7</f>
        <v>43931</v>
      </c>
      <c r="F1058" s="289">
        <f>F1057+7</f>
        <v>43936</v>
      </c>
      <c r="G1058" s="289">
        <f>G1057+7</f>
        <v>43966</v>
      </c>
      <c r="H1058" s="287"/>
    </row>
    <row r="1059" spans="1:10">
      <c r="A1059" s="287"/>
      <c r="B1059" s="291" t="s">
        <v>429</v>
      </c>
      <c r="C1059" s="342" t="s">
        <v>434</v>
      </c>
      <c r="D1059" s="292"/>
      <c r="E1059" s="289">
        <f>E1058+7</f>
        <v>43938</v>
      </c>
      <c r="F1059" s="289">
        <f>F1058+7</f>
        <v>43943</v>
      </c>
      <c r="G1059" s="289">
        <f>G1058+7</f>
        <v>43973</v>
      </c>
      <c r="H1059" s="287"/>
    </row>
    <row r="1060" spans="1:10">
      <c r="A1060" s="287"/>
      <c r="B1060" s="291" t="s">
        <v>430</v>
      </c>
      <c r="C1060" s="342" t="s">
        <v>435</v>
      </c>
      <c r="D1060" s="290"/>
      <c r="E1060" s="289">
        <f>E1059+7</f>
        <v>43945</v>
      </c>
      <c r="F1060" s="289">
        <f>F1059+7</f>
        <v>43950</v>
      </c>
      <c r="G1060" s="289">
        <f>G1059+7</f>
        <v>43980</v>
      </c>
      <c r="H1060" s="287"/>
    </row>
    <row r="1061" spans="1:10">
      <c r="A1061" s="287"/>
      <c r="B1061" s="305"/>
      <c r="C1061" s="312"/>
      <c r="D1061" s="304"/>
      <c r="E1061" s="303"/>
      <c r="F1061" s="303"/>
      <c r="G1061" s="303"/>
      <c r="H1061" s="287"/>
    </row>
    <row r="1062" spans="1:10">
      <c r="A1062" s="287"/>
      <c r="B1062" s="346" t="s">
        <v>31</v>
      </c>
      <c r="C1062" s="346" t="s">
        <v>32</v>
      </c>
      <c r="D1062" s="345" t="s">
        <v>33</v>
      </c>
      <c r="E1062" s="294" t="s">
        <v>172</v>
      </c>
      <c r="F1062" s="294" t="s">
        <v>172</v>
      </c>
      <c r="G1062" s="294" t="s">
        <v>245</v>
      </c>
      <c r="H1062" s="287"/>
    </row>
    <row r="1063" spans="1:10">
      <c r="A1063" s="287"/>
      <c r="B1063" s="344"/>
      <c r="C1063" s="344"/>
      <c r="D1063" s="343"/>
      <c r="E1063" s="294" t="s">
        <v>1087</v>
      </c>
      <c r="F1063" s="294" t="s">
        <v>35</v>
      </c>
      <c r="G1063" s="294" t="s">
        <v>36</v>
      </c>
      <c r="H1063" s="287"/>
    </row>
    <row r="1064" spans="1:10">
      <c r="A1064" s="287"/>
      <c r="B1064" s="291" t="s">
        <v>566</v>
      </c>
      <c r="C1064" s="340" t="s">
        <v>259</v>
      </c>
      <c r="D1064" s="293" t="s">
        <v>1244</v>
      </c>
      <c r="E1064" s="289">
        <v>43921</v>
      </c>
      <c r="F1064" s="289">
        <v>43925</v>
      </c>
      <c r="G1064" s="289">
        <f>F1064+29</f>
        <v>43954</v>
      </c>
      <c r="H1064" s="287"/>
    </row>
    <row r="1065" spans="1:10">
      <c r="A1065" s="287"/>
      <c r="B1065" s="291" t="s">
        <v>1243</v>
      </c>
      <c r="C1065" s="342" t="s">
        <v>1242</v>
      </c>
      <c r="D1065" s="292"/>
      <c r="E1065" s="289">
        <f>E1064+7</f>
        <v>43928</v>
      </c>
      <c r="F1065" s="289">
        <f>F1064+7</f>
        <v>43932</v>
      </c>
      <c r="G1065" s="289">
        <f>G1064+7</f>
        <v>43961</v>
      </c>
      <c r="H1065" s="287"/>
      <c r="J1065" s="287"/>
    </row>
    <row r="1066" spans="1:10">
      <c r="A1066" s="287"/>
      <c r="B1066" s="291" t="s">
        <v>567</v>
      </c>
      <c r="C1066" s="342" t="s">
        <v>569</v>
      </c>
      <c r="D1066" s="292"/>
      <c r="E1066" s="289">
        <f>E1065+7</f>
        <v>43935</v>
      </c>
      <c r="F1066" s="289">
        <f>F1065+7</f>
        <v>43939</v>
      </c>
      <c r="G1066" s="289">
        <f>G1065+7</f>
        <v>43968</v>
      </c>
      <c r="H1066" s="287"/>
      <c r="J1066" s="287"/>
    </row>
    <row r="1067" spans="1:10">
      <c r="A1067" s="287"/>
      <c r="B1067" s="291" t="s">
        <v>353</v>
      </c>
      <c r="C1067" s="342" t="s">
        <v>1241</v>
      </c>
      <c r="D1067" s="290"/>
      <c r="E1067" s="289">
        <f>E1066+7</f>
        <v>43942</v>
      </c>
      <c r="F1067" s="289">
        <f>F1066+7</f>
        <v>43946</v>
      </c>
      <c r="G1067" s="289">
        <f>G1066+7</f>
        <v>43975</v>
      </c>
      <c r="H1067" s="287"/>
      <c r="J1067" s="287"/>
    </row>
    <row r="1068" spans="1:10">
      <c r="A1068" s="287"/>
      <c r="B1068" s="305"/>
      <c r="C1068" s="312"/>
      <c r="D1068" s="304"/>
      <c r="E1068" s="303"/>
      <c r="F1068" s="303"/>
      <c r="G1068" s="303"/>
      <c r="H1068" s="287"/>
      <c r="J1068" s="287"/>
    </row>
    <row r="1069" spans="1:10">
      <c r="A1069" s="308" t="s">
        <v>1258</v>
      </c>
      <c r="B1069" s="305"/>
      <c r="C1069" s="312"/>
      <c r="D1069" s="304"/>
      <c r="E1069" s="303"/>
      <c r="F1069" s="303"/>
      <c r="G1069" s="303"/>
      <c r="H1069" s="287"/>
      <c r="J1069" s="287"/>
    </row>
    <row r="1070" spans="1:10">
      <c r="A1070" s="287"/>
      <c r="B1070" s="346" t="s">
        <v>31</v>
      </c>
      <c r="C1070" s="346" t="s">
        <v>32</v>
      </c>
      <c r="D1070" s="345" t="s">
        <v>33</v>
      </c>
      <c r="E1070" s="294" t="s">
        <v>172</v>
      </c>
      <c r="F1070" s="294" t="s">
        <v>172</v>
      </c>
      <c r="G1070" s="294" t="s">
        <v>1258</v>
      </c>
      <c r="H1070" s="287"/>
      <c r="J1070" s="287"/>
    </row>
    <row r="1071" spans="1:10">
      <c r="A1071" s="287"/>
      <c r="B1071" s="344"/>
      <c r="C1071" s="344"/>
      <c r="D1071" s="343"/>
      <c r="E1071" s="294" t="s">
        <v>1087</v>
      </c>
      <c r="F1071" s="294" t="s">
        <v>35</v>
      </c>
      <c r="G1071" s="294" t="s">
        <v>36</v>
      </c>
      <c r="H1071" s="287"/>
      <c r="J1071" s="287"/>
    </row>
    <row r="1072" spans="1:10">
      <c r="A1072" s="287"/>
      <c r="B1072" s="291" t="s">
        <v>566</v>
      </c>
      <c r="C1072" s="340" t="s">
        <v>259</v>
      </c>
      <c r="D1072" s="293" t="s">
        <v>1244</v>
      </c>
      <c r="E1072" s="289">
        <v>43921</v>
      </c>
      <c r="F1072" s="289">
        <v>43925</v>
      </c>
      <c r="G1072" s="289">
        <f>F1072+37</f>
        <v>43962</v>
      </c>
      <c r="H1072" s="287"/>
      <c r="J1072" s="287"/>
    </row>
    <row r="1073" spans="1:10">
      <c r="A1073" s="287"/>
      <c r="B1073" s="291" t="s">
        <v>1243</v>
      </c>
      <c r="C1073" s="342" t="s">
        <v>1242</v>
      </c>
      <c r="D1073" s="292"/>
      <c r="E1073" s="289">
        <f>E1072+7</f>
        <v>43928</v>
      </c>
      <c r="F1073" s="289">
        <f>F1072+7</f>
        <v>43932</v>
      </c>
      <c r="G1073" s="289">
        <f>G1072+7</f>
        <v>43969</v>
      </c>
      <c r="H1073" s="287"/>
      <c r="J1073" s="287"/>
    </row>
    <row r="1074" spans="1:10">
      <c r="A1074" s="287"/>
      <c r="B1074" s="291" t="s">
        <v>567</v>
      </c>
      <c r="C1074" s="342" t="s">
        <v>569</v>
      </c>
      <c r="D1074" s="292"/>
      <c r="E1074" s="289">
        <f>E1073+7</f>
        <v>43935</v>
      </c>
      <c r="F1074" s="289">
        <f>F1073+7</f>
        <v>43939</v>
      </c>
      <c r="G1074" s="289">
        <f>G1073+7</f>
        <v>43976</v>
      </c>
      <c r="H1074" s="287"/>
      <c r="J1074" s="287"/>
    </row>
    <row r="1075" spans="1:10">
      <c r="A1075" s="287"/>
      <c r="B1075" s="291" t="s">
        <v>353</v>
      </c>
      <c r="C1075" s="342" t="s">
        <v>1241</v>
      </c>
      <c r="D1075" s="290"/>
      <c r="E1075" s="289">
        <f>E1074+7</f>
        <v>43942</v>
      </c>
      <c r="F1075" s="289">
        <f>F1074+7</f>
        <v>43946</v>
      </c>
      <c r="G1075" s="289">
        <f>G1074+7</f>
        <v>43983</v>
      </c>
      <c r="H1075" s="287"/>
      <c r="J1075" s="287"/>
    </row>
    <row r="1076" spans="1:10">
      <c r="A1076" s="287"/>
      <c r="B1076" s="287"/>
      <c r="C1076" s="287"/>
      <c r="D1076" s="287"/>
      <c r="E1076" s="287"/>
      <c r="F1076" s="287"/>
      <c r="G1076" s="287"/>
      <c r="H1076" s="287"/>
      <c r="J1076" s="287"/>
    </row>
    <row r="1077" spans="1:10">
      <c r="A1077" s="308" t="s">
        <v>1257</v>
      </c>
      <c r="B1077" s="305"/>
      <c r="C1077" s="312"/>
      <c r="D1077" s="304"/>
      <c r="E1077" s="304"/>
      <c r="F1077" s="303"/>
      <c r="G1077" s="321"/>
      <c r="H1077" s="287"/>
      <c r="J1077" s="287"/>
    </row>
    <row r="1078" spans="1:10">
      <c r="A1078" s="308"/>
      <c r="B1078" s="298" t="s">
        <v>31</v>
      </c>
      <c r="C1078" s="298" t="s">
        <v>32</v>
      </c>
      <c r="D1078" s="297" t="s">
        <v>33</v>
      </c>
      <c r="E1078" s="294" t="s">
        <v>172</v>
      </c>
      <c r="F1078" s="294" t="s">
        <v>172</v>
      </c>
      <c r="G1078" s="294" t="s">
        <v>1257</v>
      </c>
      <c r="H1078" s="287"/>
      <c r="J1078" s="287"/>
    </row>
    <row r="1079" spans="1:10">
      <c r="A1079" s="308"/>
      <c r="B1079" s="296"/>
      <c r="C1079" s="296"/>
      <c r="D1079" s="295"/>
      <c r="E1079" s="294" t="s">
        <v>1087</v>
      </c>
      <c r="F1079" s="294" t="s">
        <v>35</v>
      </c>
      <c r="G1079" s="294" t="s">
        <v>36</v>
      </c>
      <c r="H1079" s="287"/>
      <c r="J1079" s="287"/>
    </row>
    <row r="1080" spans="1:10">
      <c r="A1080" s="308"/>
      <c r="B1080" s="291" t="s">
        <v>571</v>
      </c>
      <c r="C1080" s="340" t="s">
        <v>1256</v>
      </c>
      <c r="D1080" s="293" t="s">
        <v>1255</v>
      </c>
      <c r="E1080" s="289">
        <v>43921</v>
      </c>
      <c r="F1080" s="289">
        <v>43925</v>
      </c>
      <c r="G1080" s="289">
        <f>F1080+31</f>
        <v>43956</v>
      </c>
      <c r="H1080" s="287"/>
      <c r="J1080" s="287"/>
    </row>
    <row r="1081" spans="1:10">
      <c r="A1081" s="308"/>
      <c r="B1081" s="291" t="s">
        <v>572</v>
      </c>
      <c r="C1081" s="342" t="s">
        <v>573</v>
      </c>
      <c r="D1081" s="292"/>
      <c r="E1081" s="289">
        <f>E1080+7</f>
        <v>43928</v>
      </c>
      <c r="F1081" s="289">
        <f>F1080+7</f>
        <v>43932</v>
      </c>
      <c r="G1081" s="289">
        <f>G1080+7</f>
        <v>43963</v>
      </c>
      <c r="H1081" s="287"/>
      <c r="J1081" s="287"/>
    </row>
    <row r="1082" spans="1:10">
      <c r="A1082" s="308"/>
      <c r="B1082" s="291" t="s">
        <v>345</v>
      </c>
      <c r="C1082" s="342" t="s">
        <v>164</v>
      </c>
      <c r="D1082" s="292"/>
      <c r="E1082" s="289">
        <f>E1081+7</f>
        <v>43935</v>
      </c>
      <c r="F1082" s="289">
        <f>F1081+7</f>
        <v>43939</v>
      </c>
      <c r="G1082" s="289">
        <f>G1081+7</f>
        <v>43970</v>
      </c>
      <c r="H1082" s="287"/>
      <c r="J1082" s="287"/>
    </row>
    <row r="1083" spans="1:10">
      <c r="A1083" s="308"/>
      <c r="B1083" s="291" t="s">
        <v>86</v>
      </c>
      <c r="C1083" s="342"/>
      <c r="D1083" s="290"/>
      <c r="E1083" s="289">
        <f>E1082+7</f>
        <v>43942</v>
      </c>
      <c r="F1083" s="289">
        <f>F1082+7</f>
        <v>43946</v>
      </c>
      <c r="G1083" s="289">
        <f>G1082+7</f>
        <v>43977</v>
      </c>
      <c r="H1083" s="287"/>
      <c r="J1083" s="287"/>
    </row>
    <row r="1084" spans="1:10">
      <c r="A1084" s="287"/>
      <c r="B1084" s="305"/>
      <c r="C1084" s="305"/>
      <c r="D1084" s="348"/>
      <c r="E1084" s="303"/>
      <c r="F1084" s="303"/>
      <c r="G1084" s="303"/>
      <c r="H1084" s="287"/>
      <c r="J1084" s="287"/>
    </row>
    <row r="1085" spans="1:10">
      <c r="A1085" s="308" t="s">
        <v>246</v>
      </c>
      <c r="B1085" s="288"/>
      <c r="C1085" s="288"/>
      <c r="D1085" s="287"/>
      <c r="E1085" s="287"/>
      <c r="F1085" s="287"/>
      <c r="G1085" s="287"/>
      <c r="H1085" s="287"/>
      <c r="J1085" s="287"/>
    </row>
    <row r="1086" spans="1:10">
      <c r="A1086" s="287"/>
      <c r="B1086" s="298" t="s">
        <v>31</v>
      </c>
      <c r="C1086" s="298" t="s">
        <v>32</v>
      </c>
      <c r="D1086" s="297" t="s">
        <v>33</v>
      </c>
      <c r="E1086" s="294" t="s">
        <v>172</v>
      </c>
      <c r="F1086" s="294" t="s">
        <v>172</v>
      </c>
      <c r="G1086" s="294" t="s">
        <v>247</v>
      </c>
      <c r="H1086" s="287"/>
      <c r="I1086" s="347"/>
      <c r="J1086" s="287"/>
    </row>
    <row r="1087" spans="1:10">
      <c r="A1087" s="287"/>
      <c r="B1087" s="296"/>
      <c r="C1087" s="296"/>
      <c r="D1087" s="295"/>
      <c r="E1087" s="294" t="s">
        <v>1087</v>
      </c>
      <c r="F1087" s="294" t="s">
        <v>35</v>
      </c>
      <c r="G1087" s="289" t="s">
        <v>36</v>
      </c>
      <c r="H1087" s="287"/>
      <c r="J1087" s="287"/>
    </row>
    <row r="1088" spans="1:10">
      <c r="A1088" s="287"/>
      <c r="B1088" s="291" t="s">
        <v>566</v>
      </c>
      <c r="C1088" s="340" t="s">
        <v>259</v>
      </c>
      <c r="D1088" s="293" t="s">
        <v>1244</v>
      </c>
      <c r="E1088" s="289">
        <v>43921</v>
      </c>
      <c r="F1088" s="289">
        <v>43925</v>
      </c>
      <c r="G1088" s="289">
        <f>F1088+28</f>
        <v>43953</v>
      </c>
      <c r="H1088" s="287"/>
      <c r="J1088" s="287"/>
    </row>
    <row r="1089" spans="1:10">
      <c r="A1089" s="287"/>
      <c r="B1089" s="291" t="s">
        <v>1243</v>
      </c>
      <c r="C1089" s="342" t="s">
        <v>1242</v>
      </c>
      <c r="D1089" s="292"/>
      <c r="E1089" s="289">
        <f>E1088+7</f>
        <v>43928</v>
      </c>
      <c r="F1089" s="289">
        <f>F1088+7</f>
        <v>43932</v>
      </c>
      <c r="G1089" s="289">
        <f>G1088+7</f>
        <v>43960</v>
      </c>
      <c r="H1089" s="287"/>
      <c r="J1089" s="287"/>
    </row>
    <row r="1090" spans="1:10">
      <c r="A1090" s="287"/>
      <c r="B1090" s="291" t="s">
        <v>567</v>
      </c>
      <c r="C1090" s="342" t="s">
        <v>569</v>
      </c>
      <c r="D1090" s="292"/>
      <c r="E1090" s="289">
        <f>E1089+7</f>
        <v>43935</v>
      </c>
      <c r="F1090" s="289">
        <f>F1089+7</f>
        <v>43939</v>
      </c>
      <c r="G1090" s="289">
        <f>G1089+7</f>
        <v>43967</v>
      </c>
      <c r="H1090" s="287"/>
      <c r="J1090" s="287"/>
    </row>
    <row r="1091" spans="1:10">
      <c r="A1091" s="287"/>
      <c r="B1091" s="291" t="s">
        <v>353</v>
      </c>
      <c r="C1091" s="342" t="s">
        <v>1241</v>
      </c>
      <c r="D1091" s="290"/>
      <c r="E1091" s="289">
        <f>E1090+7</f>
        <v>43942</v>
      </c>
      <c r="F1091" s="289">
        <f>F1090+7</f>
        <v>43946</v>
      </c>
      <c r="G1091" s="289">
        <f>G1090+7</f>
        <v>43974</v>
      </c>
      <c r="H1091" s="287"/>
      <c r="J1091" s="287"/>
    </row>
    <row r="1092" spans="1:10">
      <c r="A1092" s="287"/>
      <c r="B1092" s="305"/>
      <c r="C1092" s="312"/>
      <c r="D1092" s="304"/>
      <c r="E1092" s="303"/>
      <c r="F1092" s="303"/>
      <c r="G1092" s="287"/>
      <c r="H1092" s="287"/>
      <c r="J1092" s="287"/>
    </row>
    <row r="1093" spans="1:10">
      <c r="A1093" s="308" t="s">
        <v>248</v>
      </c>
      <c r="B1093" s="335"/>
      <c r="C1093" s="335"/>
      <c r="D1093" s="308"/>
      <c r="E1093" s="308"/>
      <c r="F1093" s="308"/>
      <c r="G1093" s="333"/>
      <c r="H1093" s="287"/>
      <c r="J1093" s="287"/>
    </row>
    <row r="1094" spans="1:10">
      <c r="A1094" s="287"/>
      <c r="B1094" s="298" t="s">
        <v>31</v>
      </c>
      <c r="C1094" s="298" t="s">
        <v>32</v>
      </c>
      <c r="D1094" s="297" t="s">
        <v>33</v>
      </c>
      <c r="E1094" s="294" t="s">
        <v>172</v>
      </c>
      <c r="F1094" s="294" t="s">
        <v>172</v>
      </c>
      <c r="G1094" s="294" t="s">
        <v>248</v>
      </c>
      <c r="H1094" s="287"/>
      <c r="J1094" s="287"/>
    </row>
    <row r="1095" spans="1:10">
      <c r="A1095" s="287"/>
      <c r="B1095" s="296"/>
      <c r="C1095" s="296"/>
      <c r="D1095" s="295"/>
      <c r="E1095" s="294" t="s">
        <v>1087</v>
      </c>
      <c r="F1095" s="294" t="s">
        <v>35</v>
      </c>
      <c r="G1095" s="294" t="s">
        <v>36</v>
      </c>
      <c r="H1095" s="287"/>
      <c r="J1095" s="287"/>
    </row>
    <row r="1096" spans="1:10">
      <c r="A1096" s="287"/>
      <c r="B1096" s="291" t="s">
        <v>310</v>
      </c>
      <c r="C1096" s="342" t="s">
        <v>431</v>
      </c>
      <c r="D1096" s="293" t="s">
        <v>1254</v>
      </c>
      <c r="E1096" s="289">
        <v>43917</v>
      </c>
      <c r="F1096" s="289">
        <v>43922</v>
      </c>
      <c r="G1096" s="289">
        <f>F1096+19</f>
        <v>43941</v>
      </c>
      <c r="H1096" s="287"/>
      <c r="J1096" s="287"/>
    </row>
    <row r="1097" spans="1:10">
      <c r="A1097" s="287"/>
      <c r="B1097" s="291" t="s">
        <v>427</v>
      </c>
      <c r="C1097" s="342" t="s">
        <v>432</v>
      </c>
      <c r="D1097" s="292"/>
      <c r="E1097" s="289">
        <f>E1096+7</f>
        <v>43924</v>
      </c>
      <c r="F1097" s="289">
        <f>F1096+7</f>
        <v>43929</v>
      </c>
      <c r="G1097" s="289">
        <f>G1096+7</f>
        <v>43948</v>
      </c>
      <c r="H1097" s="287"/>
      <c r="J1097" s="287"/>
    </row>
    <row r="1098" spans="1:10">
      <c r="A1098" s="287"/>
      <c r="B1098" s="291" t="s">
        <v>428</v>
      </c>
      <c r="C1098" s="342" t="s">
        <v>433</v>
      </c>
      <c r="D1098" s="292"/>
      <c r="E1098" s="289">
        <f>E1097+7</f>
        <v>43931</v>
      </c>
      <c r="F1098" s="289">
        <f>F1097+7</f>
        <v>43936</v>
      </c>
      <c r="G1098" s="289">
        <f>G1097+7</f>
        <v>43955</v>
      </c>
      <c r="H1098" s="287"/>
      <c r="J1098" s="287"/>
    </row>
    <row r="1099" spans="1:10">
      <c r="A1099" s="287"/>
      <c r="B1099" s="291" t="s">
        <v>429</v>
      </c>
      <c r="C1099" s="342" t="s">
        <v>434</v>
      </c>
      <c r="D1099" s="292"/>
      <c r="E1099" s="289">
        <f>E1098+7</f>
        <v>43938</v>
      </c>
      <c r="F1099" s="289">
        <f>F1098+7</f>
        <v>43943</v>
      </c>
      <c r="G1099" s="289">
        <f>G1098+7</f>
        <v>43962</v>
      </c>
      <c r="H1099" s="287"/>
      <c r="J1099" s="287"/>
    </row>
    <row r="1100" spans="1:10">
      <c r="A1100" s="287"/>
      <c r="B1100" s="291" t="s">
        <v>430</v>
      </c>
      <c r="C1100" s="342" t="s">
        <v>435</v>
      </c>
      <c r="D1100" s="290"/>
      <c r="E1100" s="289">
        <f>E1099+7</f>
        <v>43945</v>
      </c>
      <c r="F1100" s="289">
        <f>F1099+7</f>
        <v>43950</v>
      </c>
      <c r="G1100" s="289">
        <f>G1099+7</f>
        <v>43969</v>
      </c>
      <c r="H1100" s="287"/>
      <c r="J1100" s="287"/>
    </row>
    <row r="1101" spans="1:10">
      <c r="A1101" s="287"/>
      <c r="B1101" s="305"/>
      <c r="C1101" s="312"/>
      <c r="D1101" s="304"/>
      <c r="E1101" s="303"/>
      <c r="F1101" s="303"/>
      <c r="G1101" s="303"/>
      <c r="H1101" s="287"/>
      <c r="J1101" s="287"/>
    </row>
    <row r="1102" spans="1:10">
      <c r="A1102" s="287"/>
      <c r="B1102" s="346" t="s">
        <v>31</v>
      </c>
      <c r="C1102" s="346" t="s">
        <v>32</v>
      </c>
      <c r="D1102" s="345" t="s">
        <v>33</v>
      </c>
      <c r="E1102" s="294" t="s">
        <v>172</v>
      </c>
      <c r="F1102" s="294" t="s">
        <v>172</v>
      </c>
      <c r="G1102" s="294" t="s">
        <v>248</v>
      </c>
      <c r="H1102" s="287"/>
      <c r="J1102" s="287"/>
    </row>
    <row r="1103" spans="1:10">
      <c r="A1103" s="287"/>
      <c r="B1103" s="344"/>
      <c r="C1103" s="344"/>
      <c r="D1103" s="343"/>
      <c r="E1103" s="294" t="s">
        <v>1087</v>
      </c>
      <c r="F1103" s="294" t="s">
        <v>35</v>
      </c>
      <c r="G1103" s="294" t="s">
        <v>36</v>
      </c>
      <c r="H1103" s="287"/>
      <c r="J1103" s="287"/>
    </row>
    <row r="1104" spans="1:10">
      <c r="A1104" s="287"/>
      <c r="B1104" s="291" t="s">
        <v>1253</v>
      </c>
      <c r="C1104" s="340" t="s">
        <v>1252</v>
      </c>
      <c r="D1104" s="293" t="s">
        <v>1251</v>
      </c>
      <c r="E1104" s="289">
        <v>43920</v>
      </c>
      <c r="F1104" s="289">
        <v>43924</v>
      </c>
      <c r="G1104" s="289">
        <f>F1104+19</f>
        <v>43943</v>
      </c>
      <c r="H1104" s="287"/>
      <c r="J1104" s="287"/>
    </row>
    <row r="1105" spans="1:10">
      <c r="A1105" s="287"/>
      <c r="B1105" s="291" t="s">
        <v>1250</v>
      </c>
      <c r="C1105" s="340" t="s">
        <v>1249</v>
      </c>
      <c r="D1105" s="292"/>
      <c r="E1105" s="289">
        <f>E1104+7</f>
        <v>43927</v>
      </c>
      <c r="F1105" s="289">
        <f>F1104+7</f>
        <v>43931</v>
      </c>
      <c r="G1105" s="289">
        <f>G1104+7</f>
        <v>43950</v>
      </c>
      <c r="H1105" s="287"/>
      <c r="J1105" s="287"/>
    </row>
    <row r="1106" spans="1:10">
      <c r="A1106" s="287"/>
      <c r="B1106" s="291" t="s">
        <v>1248</v>
      </c>
      <c r="C1106" s="342" t="s">
        <v>1247</v>
      </c>
      <c r="D1106" s="292"/>
      <c r="E1106" s="289">
        <f>E1105+7</f>
        <v>43934</v>
      </c>
      <c r="F1106" s="289">
        <f>F1105+7</f>
        <v>43938</v>
      </c>
      <c r="G1106" s="289">
        <f>G1105+7</f>
        <v>43957</v>
      </c>
      <c r="H1106" s="287"/>
      <c r="J1106" s="287"/>
    </row>
    <row r="1107" spans="1:10">
      <c r="A1107" s="287"/>
      <c r="B1107" s="291" t="s">
        <v>1246</v>
      </c>
      <c r="C1107" s="342" t="s">
        <v>1245</v>
      </c>
      <c r="D1107" s="290"/>
      <c r="E1107" s="289">
        <f>E1106+7</f>
        <v>43941</v>
      </c>
      <c r="F1107" s="289">
        <f>F1106+7</f>
        <v>43945</v>
      </c>
      <c r="G1107" s="289">
        <f>G1106+7</f>
        <v>43964</v>
      </c>
      <c r="H1107" s="287"/>
      <c r="J1107" s="287"/>
    </row>
    <row r="1108" spans="1:10">
      <c r="A1108" s="287"/>
      <c r="B1108" s="287"/>
      <c r="C1108" s="287"/>
      <c r="D1108" s="287"/>
      <c r="E1108" s="287"/>
      <c r="F1108" s="287"/>
      <c r="G1108" s="287"/>
      <c r="H1108" s="287"/>
      <c r="J1108" s="287"/>
    </row>
    <row r="1109" spans="1:10">
      <c r="A1109" s="287"/>
      <c r="B1109" s="298" t="s">
        <v>31</v>
      </c>
      <c r="C1109" s="298" t="s">
        <v>32</v>
      </c>
      <c r="D1109" s="297" t="s">
        <v>33</v>
      </c>
      <c r="E1109" s="294" t="s">
        <v>172</v>
      </c>
      <c r="F1109" s="294" t="s">
        <v>172</v>
      </c>
      <c r="G1109" s="294" t="s">
        <v>248</v>
      </c>
      <c r="H1109" s="287"/>
      <c r="J1109" s="287"/>
    </row>
    <row r="1110" spans="1:10">
      <c r="A1110" s="287"/>
      <c r="B1110" s="296"/>
      <c r="C1110" s="296"/>
      <c r="D1110" s="295"/>
      <c r="E1110" s="294" t="s">
        <v>1087</v>
      </c>
      <c r="F1110" s="294" t="s">
        <v>35</v>
      </c>
      <c r="G1110" s="289" t="s">
        <v>36</v>
      </c>
      <c r="H1110" s="287"/>
      <c r="J1110" s="287"/>
    </row>
    <row r="1111" spans="1:10">
      <c r="A1111" s="287"/>
      <c r="B1111" s="291" t="s">
        <v>566</v>
      </c>
      <c r="C1111" s="340" t="s">
        <v>259</v>
      </c>
      <c r="D1111" s="293" t="s">
        <v>1244</v>
      </c>
      <c r="E1111" s="289">
        <v>43921</v>
      </c>
      <c r="F1111" s="289">
        <v>43925</v>
      </c>
      <c r="G1111" s="289">
        <f>F1111+19</f>
        <v>43944</v>
      </c>
      <c r="H1111" s="287"/>
      <c r="J1111" s="287"/>
    </row>
    <row r="1112" spans="1:10">
      <c r="A1112" s="287"/>
      <c r="B1112" s="291" t="s">
        <v>1243</v>
      </c>
      <c r="C1112" s="342" t="s">
        <v>1242</v>
      </c>
      <c r="D1112" s="292"/>
      <c r="E1112" s="289">
        <f>E1111+7</f>
        <v>43928</v>
      </c>
      <c r="F1112" s="289">
        <f>F1111+7</f>
        <v>43932</v>
      </c>
      <c r="G1112" s="289">
        <f>G1111+7</f>
        <v>43951</v>
      </c>
      <c r="H1112" s="287"/>
      <c r="J1112" s="287"/>
    </row>
    <row r="1113" spans="1:10">
      <c r="A1113" s="287"/>
      <c r="B1113" s="291" t="s">
        <v>567</v>
      </c>
      <c r="C1113" s="342" t="s">
        <v>569</v>
      </c>
      <c r="D1113" s="292"/>
      <c r="E1113" s="289">
        <f>E1112+7</f>
        <v>43935</v>
      </c>
      <c r="F1113" s="289">
        <f>F1112+7</f>
        <v>43939</v>
      </c>
      <c r="G1113" s="289">
        <f>G1112+7</f>
        <v>43958</v>
      </c>
      <c r="H1113" s="287"/>
      <c r="J1113" s="287"/>
    </row>
    <row r="1114" spans="1:10">
      <c r="A1114" s="287"/>
      <c r="B1114" s="291" t="s">
        <v>353</v>
      </c>
      <c r="C1114" s="342" t="s">
        <v>1241</v>
      </c>
      <c r="D1114" s="290"/>
      <c r="E1114" s="289">
        <f>E1113+7</f>
        <v>43942</v>
      </c>
      <c r="F1114" s="289">
        <f>F1113+7</f>
        <v>43946</v>
      </c>
      <c r="G1114" s="289">
        <f>G1113+7</f>
        <v>43965</v>
      </c>
      <c r="H1114" s="287"/>
      <c r="J1114" s="287"/>
    </row>
    <row r="1115" spans="1:10">
      <c r="A1115" s="287"/>
      <c r="B1115" s="287"/>
      <c r="C1115" s="312"/>
      <c r="D1115" s="304"/>
      <c r="E1115" s="303"/>
      <c r="F1115" s="303"/>
      <c r="G1115" s="303"/>
      <c r="H1115" s="287"/>
      <c r="J1115" s="287"/>
    </row>
    <row r="1116" spans="1:10">
      <c r="A1116" s="308" t="s">
        <v>141</v>
      </c>
      <c r="B1116" s="335"/>
      <c r="C1116" s="335"/>
      <c r="D1116" s="308"/>
      <c r="E1116" s="308"/>
      <c r="F1116" s="308"/>
      <c r="G1116" s="333"/>
      <c r="H1116" s="287"/>
      <c r="J1116" s="287"/>
    </row>
    <row r="1117" spans="1:10">
      <c r="A1117" s="287"/>
      <c r="B1117" s="298" t="s">
        <v>31</v>
      </c>
      <c r="C1117" s="298" t="s">
        <v>32</v>
      </c>
      <c r="D1117" s="297" t="s">
        <v>33</v>
      </c>
      <c r="E1117" s="294" t="s">
        <v>172</v>
      </c>
      <c r="F1117" s="294" t="s">
        <v>172</v>
      </c>
      <c r="G1117" s="294" t="s">
        <v>141</v>
      </c>
      <c r="H1117" s="287"/>
      <c r="J1117" s="287"/>
    </row>
    <row r="1118" spans="1:10">
      <c r="A1118" s="287"/>
      <c r="B1118" s="296"/>
      <c r="C1118" s="296"/>
      <c r="D1118" s="295"/>
      <c r="E1118" s="294" t="s">
        <v>1087</v>
      </c>
      <c r="F1118" s="294" t="s">
        <v>35</v>
      </c>
      <c r="G1118" s="294" t="s">
        <v>36</v>
      </c>
      <c r="H1118" s="287"/>
      <c r="J1118" s="287"/>
    </row>
    <row r="1119" spans="1:10">
      <c r="A1119" s="287"/>
      <c r="B1119" s="316" t="s">
        <v>604</v>
      </c>
      <c r="C1119" s="316" t="s">
        <v>1235</v>
      </c>
      <c r="D1119" s="293" t="s">
        <v>1234</v>
      </c>
      <c r="E1119" s="289">
        <v>43920</v>
      </c>
      <c r="F1119" s="289">
        <v>43925</v>
      </c>
      <c r="G1119" s="289">
        <f>F1119+33</f>
        <v>43958</v>
      </c>
      <c r="H1119" s="287"/>
      <c r="J1119" s="287"/>
    </row>
    <row r="1120" spans="1:10">
      <c r="A1120" s="287"/>
      <c r="B1120" s="316" t="s">
        <v>1233</v>
      </c>
      <c r="C1120" s="316" t="s">
        <v>178</v>
      </c>
      <c r="D1120" s="292"/>
      <c r="E1120" s="289">
        <f>E1119+7</f>
        <v>43927</v>
      </c>
      <c r="F1120" s="289">
        <f>F1119+7</f>
        <v>43932</v>
      </c>
      <c r="G1120" s="289">
        <f>G1119+7</f>
        <v>43965</v>
      </c>
      <c r="H1120" s="287"/>
      <c r="J1120" s="287"/>
    </row>
    <row r="1121" spans="1:10">
      <c r="A1121" s="287"/>
      <c r="B1121" s="316" t="s">
        <v>606</v>
      </c>
      <c r="C1121" s="316" t="s">
        <v>1232</v>
      </c>
      <c r="D1121" s="292"/>
      <c r="E1121" s="289">
        <f>E1120+7</f>
        <v>43934</v>
      </c>
      <c r="F1121" s="289">
        <f>F1120+7</f>
        <v>43939</v>
      </c>
      <c r="G1121" s="289">
        <f>G1120+7</f>
        <v>43972</v>
      </c>
      <c r="H1121" s="287"/>
      <c r="J1121" s="287"/>
    </row>
    <row r="1122" spans="1:10">
      <c r="A1122" s="287"/>
      <c r="B1122" s="316" t="s">
        <v>1231</v>
      </c>
      <c r="C1122" s="316" t="s">
        <v>1230</v>
      </c>
      <c r="D1122" s="290"/>
      <c r="E1122" s="289">
        <f>E1121+7</f>
        <v>43941</v>
      </c>
      <c r="F1122" s="289">
        <f>F1121+7</f>
        <v>43946</v>
      </c>
      <c r="G1122" s="289">
        <f>G1121+7</f>
        <v>43979</v>
      </c>
      <c r="H1122" s="287"/>
      <c r="J1122" s="287"/>
    </row>
    <row r="1123" spans="1:10">
      <c r="A1123" s="287"/>
      <c r="B1123" s="305"/>
      <c r="C1123" s="312"/>
      <c r="D1123" s="304"/>
      <c r="E1123" s="303"/>
      <c r="F1123" s="303"/>
      <c r="G1123" s="303"/>
      <c r="H1123" s="287"/>
      <c r="J1123" s="287"/>
    </row>
    <row r="1124" spans="1:10">
      <c r="A1124" s="287"/>
      <c r="B1124" s="298" t="s">
        <v>31</v>
      </c>
      <c r="C1124" s="298" t="s">
        <v>32</v>
      </c>
      <c r="D1124" s="297" t="s">
        <v>33</v>
      </c>
      <c r="E1124" s="294" t="s">
        <v>172</v>
      </c>
      <c r="F1124" s="294" t="s">
        <v>172</v>
      </c>
      <c r="G1124" s="294" t="s">
        <v>1240</v>
      </c>
      <c r="H1124" s="287"/>
      <c r="J1124" s="287"/>
    </row>
    <row r="1125" spans="1:10">
      <c r="A1125" s="287"/>
      <c r="B1125" s="296"/>
      <c r="C1125" s="296"/>
      <c r="D1125" s="295"/>
      <c r="E1125" s="294" t="s">
        <v>1087</v>
      </c>
      <c r="F1125" s="294" t="s">
        <v>35</v>
      </c>
      <c r="G1125" s="289" t="s">
        <v>36</v>
      </c>
      <c r="H1125" s="287"/>
      <c r="J1125" s="287"/>
    </row>
    <row r="1126" spans="1:10">
      <c r="A1126" s="287"/>
      <c r="B1126" s="291" t="s">
        <v>437</v>
      </c>
      <c r="C1126" s="342" t="s">
        <v>1239</v>
      </c>
      <c r="D1126" s="293" t="s">
        <v>1238</v>
      </c>
      <c r="E1126" s="289">
        <v>43923</v>
      </c>
      <c r="F1126" s="289">
        <v>43928</v>
      </c>
      <c r="G1126" s="289">
        <f>F1126+32</f>
        <v>43960</v>
      </c>
      <c r="H1126" s="287"/>
      <c r="J1126" s="287"/>
    </row>
    <row r="1127" spans="1:10">
      <c r="A1127" s="287"/>
      <c r="B1127" s="291" t="s">
        <v>438</v>
      </c>
      <c r="C1127" s="342" t="s">
        <v>224</v>
      </c>
      <c r="D1127" s="292"/>
      <c r="E1127" s="289">
        <f>E1126+7</f>
        <v>43930</v>
      </c>
      <c r="F1127" s="289">
        <f>F1126+7</f>
        <v>43935</v>
      </c>
      <c r="G1127" s="289">
        <f>G1126+7</f>
        <v>43967</v>
      </c>
      <c r="H1127" s="287"/>
      <c r="J1127" s="287"/>
    </row>
    <row r="1128" spans="1:10">
      <c r="A1128" s="287"/>
      <c r="B1128" s="291" t="s">
        <v>439</v>
      </c>
      <c r="C1128" s="342" t="s">
        <v>1237</v>
      </c>
      <c r="D1128" s="292"/>
      <c r="E1128" s="289">
        <f>E1127+7</f>
        <v>43937</v>
      </c>
      <c r="F1128" s="289">
        <f>F1127+7</f>
        <v>43942</v>
      </c>
      <c r="G1128" s="289">
        <f>G1127+7</f>
        <v>43974</v>
      </c>
      <c r="H1128" s="287"/>
      <c r="J1128" s="287"/>
    </row>
    <row r="1129" spans="1:10">
      <c r="A1129" s="287"/>
      <c r="B1129" s="291" t="s">
        <v>311</v>
      </c>
      <c r="C1129" s="342" t="s">
        <v>1236</v>
      </c>
      <c r="D1129" s="290"/>
      <c r="E1129" s="289">
        <f>E1128+7</f>
        <v>43944</v>
      </c>
      <c r="F1129" s="289">
        <f>F1128+7</f>
        <v>43949</v>
      </c>
      <c r="G1129" s="289">
        <f>G1128+7</f>
        <v>43981</v>
      </c>
      <c r="H1129" s="287"/>
      <c r="J1129" s="287"/>
    </row>
    <row r="1130" spans="1:10">
      <c r="A1130" s="287"/>
      <c r="B1130" s="305"/>
      <c r="C1130" s="312"/>
      <c r="D1130" s="304"/>
      <c r="E1130" s="303"/>
      <c r="F1130" s="303"/>
      <c r="G1130" s="303"/>
      <c r="H1130" s="287"/>
      <c r="J1130" s="287"/>
    </row>
    <row r="1131" spans="1:10">
      <c r="A1131" s="308" t="s">
        <v>142</v>
      </c>
      <c r="B1131" s="335"/>
      <c r="C1131" s="335"/>
      <c r="D1131" s="308"/>
      <c r="E1131" s="308"/>
      <c r="F1131" s="308"/>
      <c r="G1131" s="333"/>
      <c r="H1131" s="287"/>
      <c r="J1131" s="287"/>
    </row>
    <row r="1132" spans="1:10">
      <c r="A1132" s="308"/>
      <c r="B1132" s="298" t="s">
        <v>31</v>
      </c>
      <c r="C1132" s="298" t="s">
        <v>32</v>
      </c>
      <c r="D1132" s="297" t="s">
        <v>33</v>
      </c>
      <c r="E1132" s="294" t="s">
        <v>172</v>
      </c>
      <c r="F1132" s="294" t="s">
        <v>172</v>
      </c>
      <c r="G1132" s="294" t="s">
        <v>142</v>
      </c>
      <c r="H1132" s="287"/>
      <c r="J1132" s="287"/>
    </row>
    <row r="1133" spans="1:10">
      <c r="A1133" s="308"/>
      <c r="B1133" s="296"/>
      <c r="C1133" s="296"/>
      <c r="D1133" s="295"/>
      <c r="E1133" s="294" t="s">
        <v>1087</v>
      </c>
      <c r="F1133" s="294" t="s">
        <v>35</v>
      </c>
      <c r="G1133" s="289" t="s">
        <v>36</v>
      </c>
      <c r="H1133" s="287"/>
      <c r="J1133" s="287"/>
    </row>
    <row r="1134" spans="1:10">
      <c r="A1134" s="308"/>
      <c r="B1134" s="316" t="s">
        <v>604</v>
      </c>
      <c r="C1134" s="316" t="s">
        <v>1235</v>
      </c>
      <c r="D1134" s="293" t="s">
        <v>1234</v>
      </c>
      <c r="E1134" s="289">
        <v>43920</v>
      </c>
      <c r="F1134" s="289">
        <v>43925</v>
      </c>
      <c r="G1134" s="289">
        <f>F1134+37</f>
        <v>43962</v>
      </c>
      <c r="H1134" s="287"/>
      <c r="J1134" s="287"/>
    </row>
    <row r="1135" spans="1:10">
      <c r="A1135" s="308"/>
      <c r="B1135" s="316" t="s">
        <v>1233</v>
      </c>
      <c r="C1135" s="316" t="s">
        <v>178</v>
      </c>
      <c r="D1135" s="292"/>
      <c r="E1135" s="289">
        <f>E1134+7</f>
        <v>43927</v>
      </c>
      <c r="F1135" s="289">
        <f>F1134+7</f>
        <v>43932</v>
      </c>
      <c r="G1135" s="289">
        <f>G1134+7</f>
        <v>43969</v>
      </c>
      <c r="H1135" s="287"/>
      <c r="J1135" s="287"/>
    </row>
    <row r="1136" spans="1:10">
      <c r="A1136" s="308"/>
      <c r="B1136" s="316" t="s">
        <v>606</v>
      </c>
      <c r="C1136" s="316" t="s">
        <v>1232</v>
      </c>
      <c r="D1136" s="292"/>
      <c r="E1136" s="289">
        <f>E1135+7</f>
        <v>43934</v>
      </c>
      <c r="F1136" s="289">
        <f>F1135+7</f>
        <v>43939</v>
      </c>
      <c r="G1136" s="289">
        <f>G1135+7</f>
        <v>43976</v>
      </c>
      <c r="H1136" s="287"/>
      <c r="J1136" s="287"/>
    </row>
    <row r="1137" spans="1:10">
      <c r="A1137" s="308"/>
      <c r="B1137" s="316" t="s">
        <v>1231</v>
      </c>
      <c r="C1137" s="316" t="s">
        <v>1230</v>
      </c>
      <c r="D1137" s="290"/>
      <c r="E1137" s="289">
        <f>E1136+7</f>
        <v>43941</v>
      </c>
      <c r="F1137" s="289">
        <f>F1136+7</f>
        <v>43946</v>
      </c>
      <c r="G1137" s="289">
        <f>G1136+7</f>
        <v>43983</v>
      </c>
      <c r="H1137" s="287"/>
      <c r="J1137" s="287"/>
    </row>
    <row r="1138" spans="1:10">
      <c r="A1138" s="308"/>
      <c r="B1138" s="320"/>
      <c r="C1138" s="312"/>
      <c r="D1138" s="304"/>
      <c r="E1138" s="303"/>
      <c r="F1138" s="303"/>
      <c r="G1138" s="303"/>
      <c r="H1138" s="287"/>
      <c r="J1138" s="287"/>
    </row>
    <row r="1139" spans="1:10">
      <c r="A1139" s="308" t="s">
        <v>143</v>
      </c>
      <c r="B1139" s="323"/>
      <c r="C1139" s="323"/>
      <c r="D1139" s="322"/>
      <c r="E1139" s="322"/>
      <c r="F1139" s="321"/>
      <c r="G1139" s="321"/>
      <c r="H1139" s="287"/>
      <c r="J1139" s="287"/>
    </row>
    <row r="1140" spans="1:10">
      <c r="A1140" s="308"/>
      <c r="B1140" s="298" t="s">
        <v>31</v>
      </c>
      <c r="C1140" s="298" t="s">
        <v>32</v>
      </c>
      <c r="D1140" s="297" t="s">
        <v>33</v>
      </c>
      <c r="E1140" s="294" t="s">
        <v>172</v>
      </c>
      <c r="F1140" s="294" t="s">
        <v>172</v>
      </c>
      <c r="G1140" s="294" t="s">
        <v>143</v>
      </c>
      <c r="H1140" s="325"/>
      <c r="J1140" s="287"/>
    </row>
    <row r="1141" spans="1:10">
      <c r="A1141" s="308"/>
      <c r="B1141" s="296"/>
      <c r="C1141" s="296"/>
      <c r="D1141" s="295"/>
      <c r="E1141" s="294" t="s">
        <v>1087</v>
      </c>
      <c r="F1141" s="294" t="s">
        <v>35</v>
      </c>
      <c r="G1141" s="294" t="s">
        <v>36</v>
      </c>
      <c r="H1141" s="325"/>
      <c r="J1141" s="287"/>
    </row>
    <row r="1142" spans="1:10">
      <c r="A1142" s="308"/>
      <c r="B1142" s="316" t="s">
        <v>604</v>
      </c>
      <c r="C1142" s="316" t="s">
        <v>1235</v>
      </c>
      <c r="D1142" s="293" t="s">
        <v>1234</v>
      </c>
      <c r="E1142" s="289">
        <v>43920</v>
      </c>
      <c r="F1142" s="289">
        <v>43925</v>
      </c>
      <c r="G1142" s="289">
        <f>F1142+36</f>
        <v>43961</v>
      </c>
      <c r="H1142" s="325"/>
      <c r="J1142" s="287"/>
    </row>
    <row r="1143" spans="1:10">
      <c r="A1143" s="308"/>
      <c r="B1143" s="316" t="s">
        <v>1233</v>
      </c>
      <c r="C1143" s="316" t="s">
        <v>178</v>
      </c>
      <c r="D1143" s="292"/>
      <c r="E1143" s="289">
        <f>E1142+7</f>
        <v>43927</v>
      </c>
      <c r="F1143" s="289">
        <f>F1142+7</f>
        <v>43932</v>
      </c>
      <c r="G1143" s="289">
        <f>G1142+7</f>
        <v>43968</v>
      </c>
      <c r="H1143" s="341"/>
      <c r="J1143" s="287"/>
    </row>
    <row r="1144" spans="1:10">
      <c r="A1144" s="308"/>
      <c r="B1144" s="316" t="s">
        <v>606</v>
      </c>
      <c r="C1144" s="316" t="s">
        <v>1232</v>
      </c>
      <c r="D1144" s="292"/>
      <c r="E1144" s="289">
        <f>E1143+7</f>
        <v>43934</v>
      </c>
      <c r="F1144" s="289">
        <f>F1143+7</f>
        <v>43939</v>
      </c>
      <c r="G1144" s="289">
        <f>G1143+7</f>
        <v>43975</v>
      </c>
      <c r="H1144" s="341"/>
      <c r="J1144" s="287"/>
    </row>
    <row r="1145" spans="1:10">
      <c r="A1145" s="308"/>
      <c r="B1145" s="316" t="s">
        <v>1231</v>
      </c>
      <c r="C1145" s="316" t="s">
        <v>1230</v>
      </c>
      <c r="D1145" s="290"/>
      <c r="E1145" s="289">
        <f>E1144+7</f>
        <v>43941</v>
      </c>
      <c r="F1145" s="289">
        <f>F1144+7</f>
        <v>43946</v>
      </c>
      <c r="G1145" s="289">
        <f>G1144+7</f>
        <v>43982</v>
      </c>
      <c r="H1145" s="341"/>
      <c r="J1145" s="287"/>
    </row>
    <row r="1146" spans="1:10">
      <c r="A1146" s="308"/>
      <c r="B1146" s="305"/>
      <c r="C1146" s="312"/>
      <c r="D1146" s="304"/>
      <c r="E1146" s="303"/>
      <c r="F1146" s="303"/>
      <c r="G1146" s="287"/>
      <c r="H1146" s="287"/>
      <c r="J1146" s="287"/>
    </row>
    <row r="1147" spans="1:10">
      <c r="A1147" s="308" t="s">
        <v>139</v>
      </c>
      <c r="B1147" s="288"/>
      <c r="C1147" s="288"/>
      <c r="D1147" s="287"/>
      <c r="E1147" s="287"/>
      <c r="F1147" s="287"/>
      <c r="G1147" s="287"/>
      <c r="H1147" s="287"/>
      <c r="J1147" s="287"/>
    </row>
    <row r="1148" spans="1:10">
      <c r="A1148" s="287"/>
      <c r="B1148" s="298" t="s">
        <v>31</v>
      </c>
      <c r="C1148" s="298" t="s">
        <v>32</v>
      </c>
      <c r="D1148" s="297" t="s">
        <v>33</v>
      </c>
      <c r="E1148" s="294" t="s">
        <v>172</v>
      </c>
      <c r="F1148" s="294" t="s">
        <v>172</v>
      </c>
      <c r="G1148" s="294" t="s">
        <v>139</v>
      </c>
      <c r="H1148" s="287"/>
      <c r="J1148" s="287"/>
    </row>
    <row r="1149" spans="1:10">
      <c r="A1149" s="287"/>
      <c r="B1149" s="296"/>
      <c r="C1149" s="296"/>
      <c r="D1149" s="295"/>
      <c r="E1149" s="294" t="s">
        <v>1087</v>
      </c>
      <c r="F1149" s="294" t="s">
        <v>35</v>
      </c>
      <c r="G1149" s="289" t="s">
        <v>36</v>
      </c>
      <c r="H1149" s="287"/>
      <c r="J1149" s="287"/>
    </row>
    <row r="1150" spans="1:10">
      <c r="A1150" s="287"/>
      <c r="B1150" s="316" t="s">
        <v>604</v>
      </c>
      <c r="C1150" s="316" t="s">
        <v>1235</v>
      </c>
      <c r="D1150" s="293" t="s">
        <v>1234</v>
      </c>
      <c r="E1150" s="289">
        <v>43920</v>
      </c>
      <c r="F1150" s="289">
        <v>43925</v>
      </c>
      <c r="G1150" s="289">
        <f>F1150+40</f>
        <v>43965</v>
      </c>
      <c r="H1150" s="287"/>
      <c r="J1150" s="287"/>
    </row>
    <row r="1151" spans="1:10">
      <c r="A1151" s="287"/>
      <c r="B1151" s="316" t="s">
        <v>1233</v>
      </c>
      <c r="C1151" s="316" t="s">
        <v>178</v>
      </c>
      <c r="D1151" s="292"/>
      <c r="E1151" s="289">
        <f>E1150+7</f>
        <v>43927</v>
      </c>
      <c r="F1151" s="289">
        <f>F1150+7</f>
        <v>43932</v>
      </c>
      <c r="G1151" s="289">
        <f>G1150+7</f>
        <v>43972</v>
      </c>
      <c r="H1151" s="287"/>
      <c r="J1151" s="287"/>
    </row>
    <row r="1152" spans="1:10">
      <c r="A1152" s="287"/>
      <c r="B1152" s="316" t="s">
        <v>606</v>
      </c>
      <c r="C1152" s="316" t="s">
        <v>1232</v>
      </c>
      <c r="D1152" s="292"/>
      <c r="E1152" s="289">
        <f>E1151+7</f>
        <v>43934</v>
      </c>
      <c r="F1152" s="289">
        <f>F1151+7</f>
        <v>43939</v>
      </c>
      <c r="G1152" s="289">
        <f>G1151+7</f>
        <v>43979</v>
      </c>
      <c r="H1152" s="287"/>
      <c r="J1152" s="287"/>
    </row>
    <row r="1153" spans="1:10">
      <c r="A1153" s="287"/>
      <c r="B1153" s="316" t="s">
        <v>1231</v>
      </c>
      <c r="C1153" s="316" t="s">
        <v>1230</v>
      </c>
      <c r="D1153" s="290"/>
      <c r="E1153" s="289">
        <f>E1152+7</f>
        <v>43941</v>
      </c>
      <c r="F1153" s="289">
        <f>F1152+7</f>
        <v>43946</v>
      </c>
      <c r="G1153" s="289">
        <f>G1152+7</f>
        <v>43986</v>
      </c>
      <c r="H1153" s="287"/>
      <c r="J1153" s="287"/>
    </row>
    <row r="1154" spans="1:10">
      <c r="A1154" s="287"/>
      <c r="B1154" s="305"/>
      <c r="C1154" s="312"/>
      <c r="D1154" s="304"/>
      <c r="E1154" s="303"/>
      <c r="F1154" s="303"/>
      <c r="G1154" s="303"/>
      <c r="H1154" s="287"/>
      <c r="J1154" s="287"/>
    </row>
    <row r="1155" spans="1:10">
      <c r="A1155" s="287"/>
      <c r="B1155" s="298" t="s">
        <v>31</v>
      </c>
      <c r="C1155" s="298" t="s">
        <v>32</v>
      </c>
      <c r="D1155" s="297" t="s">
        <v>33</v>
      </c>
      <c r="E1155" s="294" t="s">
        <v>172</v>
      </c>
      <c r="F1155" s="294" t="s">
        <v>172</v>
      </c>
      <c r="G1155" s="294" t="s">
        <v>139</v>
      </c>
      <c r="H1155" s="287"/>
      <c r="J1155" s="287"/>
    </row>
    <row r="1156" spans="1:10">
      <c r="A1156" s="287"/>
      <c r="B1156" s="296"/>
      <c r="C1156" s="296"/>
      <c r="D1156" s="295"/>
      <c r="E1156" s="294" t="s">
        <v>1087</v>
      </c>
      <c r="F1156" s="294" t="s">
        <v>35</v>
      </c>
      <c r="G1156" s="289" t="s">
        <v>36</v>
      </c>
      <c r="H1156" s="287"/>
      <c r="J1156" s="287"/>
    </row>
    <row r="1157" spans="1:10">
      <c r="A1157" s="287"/>
      <c r="B1157" s="291" t="s">
        <v>437</v>
      </c>
      <c r="C1157" s="342" t="s">
        <v>1239</v>
      </c>
      <c r="D1157" s="293" t="s">
        <v>1238</v>
      </c>
      <c r="E1157" s="289">
        <v>43923</v>
      </c>
      <c r="F1157" s="289">
        <v>43928</v>
      </c>
      <c r="G1157" s="289">
        <f>F1157+40</f>
        <v>43968</v>
      </c>
      <c r="H1157" s="287"/>
      <c r="J1157" s="287"/>
    </row>
    <row r="1158" spans="1:10">
      <c r="A1158" s="287"/>
      <c r="B1158" s="291" t="s">
        <v>438</v>
      </c>
      <c r="C1158" s="342" t="s">
        <v>224</v>
      </c>
      <c r="D1158" s="292"/>
      <c r="E1158" s="289">
        <f>E1157+7</f>
        <v>43930</v>
      </c>
      <c r="F1158" s="289">
        <f>F1157+7</f>
        <v>43935</v>
      </c>
      <c r="G1158" s="289">
        <f>G1157+7</f>
        <v>43975</v>
      </c>
      <c r="H1158" s="287"/>
      <c r="J1158" s="287"/>
    </row>
    <row r="1159" spans="1:10">
      <c r="A1159" s="287"/>
      <c r="B1159" s="291" t="s">
        <v>439</v>
      </c>
      <c r="C1159" s="342" t="s">
        <v>1237</v>
      </c>
      <c r="D1159" s="292"/>
      <c r="E1159" s="289">
        <f>E1158+7</f>
        <v>43937</v>
      </c>
      <c r="F1159" s="289">
        <f>F1158+7</f>
        <v>43942</v>
      </c>
      <c r="G1159" s="289">
        <f>G1158+7</f>
        <v>43982</v>
      </c>
      <c r="H1159" s="287"/>
      <c r="J1159" s="287"/>
    </row>
    <row r="1160" spans="1:10">
      <c r="A1160" s="287"/>
      <c r="B1160" s="291" t="s">
        <v>311</v>
      </c>
      <c r="C1160" s="342" t="s">
        <v>1236</v>
      </c>
      <c r="D1160" s="290"/>
      <c r="E1160" s="289">
        <f>E1159+7</f>
        <v>43944</v>
      </c>
      <c r="F1160" s="289">
        <f>F1159+7</f>
        <v>43949</v>
      </c>
      <c r="G1160" s="289">
        <f>G1159+7</f>
        <v>43989</v>
      </c>
      <c r="H1160" s="287"/>
      <c r="J1160" s="287"/>
    </row>
    <row r="1161" spans="1:10">
      <c r="A1161" s="287"/>
      <c r="B1161" s="287"/>
      <c r="C1161" s="287"/>
      <c r="D1161" s="287"/>
      <c r="E1161" s="303"/>
      <c r="F1161" s="303"/>
      <c r="G1161" s="303"/>
      <c r="H1161" s="287"/>
      <c r="J1161" s="287"/>
    </row>
    <row r="1162" spans="1:10">
      <c r="A1162" s="308" t="s">
        <v>137</v>
      </c>
      <c r="B1162" s="287"/>
      <c r="C1162" s="287"/>
      <c r="D1162" s="287"/>
      <c r="E1162" s="287"/>
      <c r="F1162" s="287"/>
      <c r="G1162" s="287"/>
      <c r="H1162" s="287"/>
      <c r="J1162" s="287"/>
    </row>
    <row r="1163" spans="1:10">
      <c r="A1163" s="287"/>
      <c r="B1163" s="298" t="s">
        <v>31</v>
      </c>
      <c r="C1163" s="298" t="s">
        <v>32</v>
      </c>
      <c r="D1163" s="297" t="s">
        <v>33</v>
      </c>
      <c r="E1163" s="294" t="s">
        <v>172</v>
      </c>
      <c r="F1163" s="294" t="s">
        <v>172</v>
      </c>
      <c r="G1163" s="289" t="s">
        <v>137</v>
      </c>
      <c r="H1163" s="287"/>
      <c r="J1163" s="287"/>
    </row>
    <row r="1164" spans="1:10">
      <c r="A1164" s="287"/>
      <c r="B1164" s="296"/>
      <c r="C1164" s="296"/>
      <c r="D1164" s="295"/>
      <c r="E1164" s="294" t="s">
        <v>1087</v>
      </c>
      <c r="F1164" s="294" t="s">
        <v>35</v>
      </c>
      <c r="G1164" s="294" t="s">
        <v>36</v>
      </c>
      <c r="H1164" s="287"/>
      <c r="J1164" s="287"/>
    </row>
    <row r="1165" spans="1:10">
      <c r="A1165" s="287"/>
      <c r="B1165" s="316" t="s">
        <v>604</v>
      </c>
      <c r="C1165" s="316" t="s">
        <v>1235</v>
      </c>
      <c r="D1165" s="293" t="s">
        <v>1234</v>
      </c>
      <c r="E1165" s="289">
        <v>43920</v>
      </c>
      <c r="F1165" s="289">
        <v>43925</v>
      </c>
      <c r="G1165" s="289">
        <f>F1165+42</f>
        <v>43967</v>
      </c>
      <c r="H1165" s="287"/>
      <c r="J1165" s="287"/>
    </row>
    <row r="1166" spans="1:10">
      <c r="A1166" s="287"/>
      <c r="B1166" s="316" t="s">
        <v>1233</v>
      </c>
      <c r="C1166" s="316" t="s">
        <v>178</v>
      </c>
      <c r="D1166" s="292"/>
      <c r="E1166" s="289">
        <f>E1165+7</f>
        <v>43927</v>
      </c>
      <c r="F1166" s="289">
        <f>F1165+7</f>
        <v>43932</v>
      </c>
      <c r="G1166" s="289">
        <f>G1165+7</f>
        <v>43974</v>
      </c>
      <c r="H1166" s="287"/>
      <c r="J1166" s="287"/>
    </row>
    <row r="1167" spans="1:10">
      <c r="A1167" s="287"/>
      <c r="B1167" s="316" t="s">
        <v>606</v>
      </c>
      <c r="C1167" s="316" t="s">
        <v>1232</v>
      </c>
      <c r="D1167" s="292"/>
      <c r="E1167" s="289">
        <f>E1166+7</f>
        <v>43934</v>
      </c>
      <c r="F1167" s="289">
        <f>F1166+7</f>
        <v>43939</v>
      </c>
      <c r="G1167" s="289">
        <f>G1166+7</f>
        <v>43981</v>
      </c>
      <c r="H1167" s="287"/>
      <c r="J1167" s="287"/>
    </row>
    <row r="1168" spans="1:10">
      <c r="A1168" s="287"/>
      <c r="B1168" s="316" t="s">
        <v>1231</v>
      </c>
      <c r="C1168" s="316" t="s">
        <v>1230</v>
      </c>
      <c r="D1168" s="290"/>
      <c r="E1168" s="289">
        <f>E1167+7</f>
        <v>43941</v>
      </c>
      <c r="F1168" s="289">
        <f>F1167+7</f>
        <v>43946</v>
      </c>
      <c r="G1168" s="289">
        <f>G1167+7</f>
        <v>43988</v>
      </c>
      <c r="H1168" s="287"/>
      <c r="J1168" s="287"/>
    </row>
    <row r="1169" spans="1:10">
      <c r="A1169" s="287"/>
      <c r="B1169" s="305"/>
      <c r="C1169" s="312"/>
      <c r="D1169" s="304"/>
      <c r="E1169" s="303"/>
      <c r="F1169" s="303"/>
      <c r="G1169" s="303"/>
      <c r="H1169" s="287"/>
      <c r="J1169" s="287"/>
    </row>
    <row r="1170" spans="1:10">
      <c r="A1170" s="339" t="s">
        <v>1229</v>
      </c>
      <c r="B1170" s="339"/>
      <c r="C1170" s="312"/>
      <c r="D1170" s="304"/>
      <c r="E1170" s="303"/>
      <c r="F1170" s="303"/>
      <c r="G1170" s="303"/>
      <c r="H1170" s="287"/>
      <c r="J1170" s="287"/>
    </row>
    <row r="1171" spans="1:10">
      <c r="A1171" s="287"/>
      <c r="B1171" s="298" t="s">
        <v>31</v>
      </c>
      <c r="C1171" s="298" t="s">
        <v>32</v>
      </c>
      <c r="D1171" s="297" t="s">
        <v>33</v>
      </c>
      <c r="E1171" s="294" t="s">
        <v>172</v>
      </c>
      <c r="F1171" s="294" t="s">
        <v>172</v>
      </c>
      <c r="G1171" s="294" t="s">
        <v>1227</v>
      </c>
      <c r="H1171" s="294" t="s">
        <v>1229</v>
      </c>
      <c r="J1171" s="287"/>
    </row>
    <row r="1172" spans="1:10">
      <c r="A1172" s="287"/>
      <c r="B1172" s="296"/>
      <c r="C1172" s="296"/>
      <c r="D1172" s="295"/>
      <c r="E1172" s="294" t="s">
        <v>1087</v>
      </c>
      <c r="F1172" s="294" t="s">
        <v>35</v>
      </c>
      <c r="G1172" s="294" t="s">
        <v>36</v>
      </c>
      <c r="H1172" s="338"/>
      <c r="J1172" s="332"/>
    </row>
    <row r="1173" spans="1:10">
      <c r="A1173" s="287"/>
      <c r="B1173" s="291" t="s">
        <v>310</v>
      </c>
      <c r="C1173" s="342" t="s">
        <v>431</v>
      </c>
      <c r="D1173" s="293" t="s">
        <v>1228</v>
      </c>
      <c r="E1173" s="289">
        <v>43917</v>
      </c>
      <c r="F1173" s="289">
        <v>43922</v>
      </c>
      <c r="G1173" s="289">
        <f>F1173+19</f>
        <v>43941</v>
      </c>
      <c r="H1173" s="338" t="s">
        <v>1217</v>
      </c>
      <c r="J1173" s="287"/>
    </row>
    <row r="1174" spans="1:10">
      <c r="A1174" s="287"/>
      <c r="B1174" s="291" t="s">
        <v>427</v>
      </c>
      <c r="C1174" s="342" t="s">
        <v>432</v>
      </c>
      <c r="D1174" s="292"/>
      <c r="E1174" s="289">
        <f>E1173+7</f>
        <v>43924</v>
      </c>
      <c r="F1174" s="289">
        <f>F1173+7</f>
        <v>43929</v>
      </c>
      <c r="G1174" s="289">
        <f>G1173+7</f>
        <v>43948</v>
      </c>
      <c r="H1174" s="338" t="s">
        <v>1217</v>
      </c>
      <c r="J1174" s="287"/>
    </row>
    <row r="1175" spans="1:10">
      <c r="A1175" s="287"/>
      <c r="B1175" s="291" t="s">
        <v>428</v>
      </c>
      <c r="C1175" s="342" t="s">
        <v>433</v>
      </c>
      <c r="D1175" s="292"/>
      <c r="E1175" s="289">
        <f>E1174+7</f>
        <v>43931</v>
      </c>
      <c r="F1175" s="289">
        <f>F1174+7</f>
        <v>43936</v>
      </c>
      <c r="G1175" s="289">
        <f>G1174+7</f>
        <v>43955</v>
      </c>
      <c r="H1175" s="338" t="s">
        <v>1217</v>
      </c>
      <c r="J1175" s="287"/>
    </row>
    <row r="1176" spans="1:10">
      <c r="A1176" s="287"/>
      <c r="B1176" s="291" t="s">
        <v>429</v>
      </c>
      <c r="C1176" s="342" t="s">
        <v>434</v>
      </c>
      <c r="D1176" s="292"/>
      <c r="E1176" s="289">
        <f>E1175+7</f>
        <v>43938</v>
      </c>
      <c r="F1176" s="289">
        <f>F1175+7</f>
        <v>43943</v>
      </c>
      <c r="G1176" s="289">
        <f>G1175+7</f>
        <v>43962</v>
      </c>
      <c r="H1176" s="338" t="s">
        <v>1217</v>
      </c>
      <c r="J1176" s="287"/>
    </row>
    <row r="1177" spans="1:10">
      <c r="A1177" s="287"/>
      <c r="B1177" s="291" t="s">
        <v>430</v>
      </c>
      <c r="C1177" s="342" t="s">
        <v>435</v>
      </c>
      <c r="D1177" s="290"/>
      <c r="E1177" s="289">
        <f>E1176+7</f>
        <v>43945</v>
      </c>
      <c r="F1177" s="289">
        <f>F1176+7</f>
        <v>43950</v>
      </c>
      <c r="G1177" s="289">
        <f>G1176+7</f>
        <v>43969</v>
      </c>
      <c r="H1177" s="338" t="s">
        <v>1217</v>
      </c>
      <c r="J1177" s="287"/>
    </row>
    <row r="1178" spans="1:10">
      <c r="A1178" s="287"/>
      <c r="B1178" s="305"/>
      <c r="C1178" s="312"/>
      <c r="D1178" s="304"/>
      <c r="E1178" s="303"/>
      <c r="F1178" s="303"/>
      <c r="G1178" s="303"/>
      <c r="H1178" s="287"/>
      <c r="J1178" s="287"/>
    </row>
    <row r="1179" spans="1:10">
      <c r="A1179" s="339" t="s">
        <v>1226</v>
      </c>
      <c r="B1179" s="339"/>
      <c r="C1179" s="288"/>
      <c r="D1179" s="287"/>
      <c r="E1179" s="287"/>
      <c r="F1179" s="287"/>
      <c r="G1179" s="287"/>
      <c r="H1179" s="287"/>
      <c r="J1179" s="287"/>
    </row>
    <row r="1180" spans="1:10">
      <c r="A1180" s="287"/>
      <c r="B1180" s="298" t="s">
        <v>31</v>
      </c>
      <c r="C1180" s="298" t="s">
        <v>32</v>
      </c>
      <c r="D1180" s="297" t="s">
        <v>33</v>
      </c>
      <c r="E1180" s="294" t="s">
        <v>172</v>
      </c>
      <c r="F1180" s="294" t="s">
        <v>172</v>
      </c>
      <c r="G1180" s="294" t="s">
        <v>1227</v>
      </c>
      <c r="H1180" s="294" t="s">
        <v>1226</v>
      </c>
      <c r="J1180" s="287"/>
    </row>
    <row r="1181" spans="1:10">
      <c r="A1181" s="287"/>
      <c r="B1181" s="296"/>
      <c r="C1181" s="296"/>
      <c r="D1181" s="295"/>
      <c r="E1181" s="294" t="s">
        <v>1087</v>
      </c>
      <c r="F1181" s="294" t="s">
        <v>35</v>
      </c>
      <c r="G1181" s="294" t="s">
        <v>36</v>
      </c>
      <c r="H1181" s="338"/>
      <c r="J1181" s="287"/>
    </row>
    <row r="1182" spans="1:10">
      <c r="A1182" s="287"/>
      <c r="B1182" s="291" t="s">
        <v>1225</v>
      </c>
      <c r="C1182" s="342" t="s">
        <v>1224</v>
      </c>
      <c r="D1182" s="293" t="s">
        <v>1223</v>
      </c>
      <c r="E1182" s="289">
        <v>43917</v>
      </c>
      <c r="F1182" s="289">
        <v>43922</v>
      </c>
      <c r="G1182" s="289">
        <f>F1182+24</f>
        <v>43946</v>
      </c>
      <c r="H1182" s="338" t="s">
        <v>1217</v>
      </c>
      <c r="J1182" s="287"/>
    </row>
    <row r="1183" spans="1:10">
      <c r="A1183" s="287"/>
      <c r="B1183" s="291" t="s">
        <v>1222</v>
      </c>
      <c r="C1183" s="342" t="s">
        <v>545</v>
      </c>
      <c r="D1183" s="292"/>
      <c r="E1183" s="289">
        <f>E1182+7</f>
        <v>43924</v>
      </c>
      <c r="F1183" s="289">
        <f>F1182+7</f>
        <v>43929</v>
      </c>
      <c r="G1183" s="289">
        <f>G1182+7</f>
        <v>43953</v>
      </c>
      <c r="H1183" s="338" t="s">
        <v>1217</v>
      </c>
      <c r="J1183" s="287"/>
    </row>
    <row r="1184" spans="1:10">
      <c r="A1184" s="287"/>
      <c r="B1184" s="291" t="s">
        <v>1221</v>
      </c>
      <c r="C1184" s="342" t="s">
        <v>1220</v>
      </c>
      <c r="D1184" s="292"/>
      <c r="E1184" s="289">
        <f>E1183+7</f>
        <v>43931</v>
      </c>
      <c r="F1184" s="289">
        <f>F1183+7</f>
        <v>43936</v>
      </c>
      <c r="G1184" s="289">
        <f>G1183+7</f>
        <v>43960</v>
      </c>
      <c r="H1184" s="338" t="s">
        <v>1217</v>
      </c>
      <c r="J1184" s="287"/>
    </row>
    <row r="1185" spans="1:10">
      <c r="A1185" s="287"/>
      <c r="B1185" s="291" t="s">
        <v>1219</v>
      </c>
      <c r="C1185" s="342" t="s">
        <v>258</v>
      </c>
      <c r="D1185" s="292"/>
      <c r="E1185" s="289">
        <f>E1184+7</f>
        <v>43938</v>
      </c>
      <c r="F1185" s="289">
        <f>F1184+7</f>
        <v>43943</v>
      </c>
      <c r="G1185" s="289">
        <f>G1184+7</f>
        <v>43967</v>
      </c>
      <c r="H1185" s="338" t="s">
        <v>1217</v>
      </c>
      <c r="J1185" s="287"/>
    </row>
    <row r="1186" spans="1:10">
      <c r="A1186" s="287"/>
      <c r="B1186" s="291" t="s">
        <v>1218</v>
      </c>
      <c r="C1186" s="342" t="s">
        <v>569</v>
      </c>
      <c r="D1186" s="290"/>
      <c r="E1186" s="289">
        <f>E1185+7</f>
        <v>43945</v>
      </c>
      <c r="F1186" s="289">
        <f>F1185+7</f>
        <v>43950</v>
      </c>
      <c r="G1186" s="289">
        <f>G1185+7</f>
        <v>43974</v>
      </c>
      <c r="H1186" s="338" t="s">
        <v>1217</v>
      </c>
      <c r="J1186" s="287"/>
    </row>
    <row r="1187" spans="1:10">
      <c r="A1187" s="287"/>
      <c r="B1187" s="305"/>
      <c r="C1187" s="312"/>
      <c r="D1187" s="304"/>
      <c r="E1187" s="303"/>
      <c r="F1187" s="303"/>
      <c r="G1187" s="303"/>
      <c r="H1187" s="341"/>
      <c r="J1187" s="287"/>
    </row>
    <row r="1188" spans="1:10">
      <c r="A1188" s="339" t="s">
        <v>1216</v>
      </c>
      <c r="B1188" s="339"/>
      <c r="C1188" s="323"/>
      <c r="D1188" s="322"/>
      <c r="E1188" s="322"/>
      <c r="F1188" s="321"/>
      <c r="G1188" s="321"/>
      <c r="H1188" s="333"/>
      <c r="J1188" s="287"/>
    </row>
    <row r="1189" spans="1:10">
      <c r="A1189" s="287"/>
      <c r="B1189" s="298" t="s">
        <v>1215</v>
      </c>
      <c r="C1189" s="298" t="s">
        <v>32</v>
      </c>
      <c r="D1189" s="297" t="s">
        <v>33</v>
      </c>
      <c r="E1189" s="294" t="s">
        <v>172</v>
      </c>
      <c r="F1189" s="294" t="s">
        <v>172</v>
      </c>
      <c r="G1189" s="294" t="s">
        <v>1214</v>
      </c>
      <c r="H1189" s="287"/>
      <c r="J1189" s="287"/>
    </row>
    <row r="1190" spans="1:10">
      <c r="A1190" s="287"/>
      <c r="B1190" s="296"/>
      <c r="C1190" s="296"/>
      <c r="D1190" s="295"/>
      <c r="E1190" s="294" t="s">
        <v>1087</v>
      </c>
      <c r="F1190" s="294" t="s">
        <v>35</v>
      </c>
      <c r="G1190" s="294" t="s">
        <v>36</v>
      </c>
      <c r="H1190" s="287"/>
      <c r="J1190" s="287"/>
    </row>
    <row r="1191" spans="1:10">
      <c r="A1191" s="287"/>
      <c r="B1191" s="291" t="s">
        <v>466</v>
      </c>
      <c r="C1191" s="340" t="s">
        <v>1213</v>
      </c>
      <c r="D1191" s="293" t="s">
        <v>1212</v>
      </c>
      <c r="E1191" s="289">
        <v>43922</v>
      </c>
      <c r="F1191" s="289">
        <v>43926</v>
      </c>
      <c r="G1191" s="289">
        <f>F1191+36</f>
        <v>43962</v>
      </c>
      <c r="H1191" s="287"/>
      <c r="J1191" s="287"/>
    </row>
    <row r="1192" spans="1:10">
      <c r="A1192" s="287"/>
      <c r="B1192" s="291" t="s">
        <v>467</v>
      </c>
      <c r="C1192" s="340" t="s">
        <v>470</v>
      </c>
      <c r="D1192" s="292"/>
      <c r="E1192" s="289">
        <f>E1191+7</f>
        <v>43929</v>
      </c>
      <c r="F1192" s="289">
        <f>F1191+7</f>
        <v>43933</v>
      </c>
      <c r="G1192" s="289">
        <f>G1191+7</f>
        <v>43969</v>
      </c>
      <c r="H1192" s="287"/>
      <c r="J1192" s="287"/>
    </row>
    <row r="1193" spans="1:10">
      <c r="A1193" s="287"/>
      <c r="B1193" s="291" t="s">
        <v>468</v>
      </c>
      <c r="C1193" s="340" t="s">
        <v>471</v>
      </c>
      <c r="D1193" s="292"/>
      <c r="E1193" s="289">
        <f>E1192+7</f>
        <v>43936</v>
      </c>
      <c r="F1193" s="289">
        <f>F1192+7</f>
        <v>43940</v>
      </c>
      <c r="G1193" s="289">
        <f>G1192+7</f>
        <v>43976</v>
      </c>
      <c r="H1193" s="287"/>
      <c r="J1193" s="287"/>
    </row>
    <row r="1194" spans="1:10">
      <c r="A1194" s="287"/>
      <c r="B1194" s="291" t="s">
        <v>318</v>
      </c>
      <c r="C1194" s="340" t="s">
        <v>1211</v>
      </c>
      <c r="D1194" s="290"/>
      <c r="E1194" s="289">
        <f>E1193+7</f>
        <v>43943</v>
      </c>
      <c r="F1194" s="289">
        <f>F1193+7</f>
        <v>43947</v>
      </c>
      <c r="G1194" s="289">
        <f>G1193+7</f>
        <v>43983</v>
      </c>
      <c r="H1194" s="287"/>
      <c r="J1194" s="287"/>
    </row>
    <row r="1195" spans="1:10">
      <c r="A1195" s="287"/>
      <c r="B1195" s="305"/>
      <c r="C1195" s="312"/>
      <c r="D1195" s="304"/>
      <c r="E1195" s="303"/>
      <c r="F1195" s="303"/>
      <c r="G1195" s="303"/>
      <c r="H1195" s="333"/>
      <c r="J1195" s="287"/>
    </row>
    <row r="1196" spans="1:10">
      <c r="A1196" s="339" t="s">
        <v>255</v>
      </c>
      <c r="B1196" s="339"/>
      <c r="C1196" s="288"/>
      <c r="D1196" s="287"/>
      <c r="E1196" s="287"/>
      <c r="F1196" s="287"/>
      <c r="G1196" s="287"/>
      <c r="H1196" s="287"/>
      <c r="J1196" s="287"/>
    </row>
    <row r="1197" spans="1:10">
      <c r="A1197" s="287"/>
      <c r="B1197" s="298" t="s">
        <v>31</v>
      </c>
      <c r="C1197" s="298" t="s">
        <v>32</v>
      </c>
      <c r="D1197" s="297" t="s">
        <v>33</v>
      </c>
      <c r="E1197" s="294" t="s">
        <v>172</v>
      </c>
      <c r="F1197" s="294" t="s">
        <v>172</v>
      </c>
      <c r="G1197" s="294" t="s">
        <v>1210</v>
      </c>
      <c r="H1197" s="294" t="s">
        <v>1209</v>
      </c>
      <c r="J1197" s="287"/>
    </row>
    <row r="1198" spans="1:10">
      <c r="A1198" s="287"/>
      <c r="B1198" s="296"/>
      <c r="C1198" s="296"/>
      <c r="D1198" s="295"/>
      <c r="E1198" s="294" t="s">
        <v>1087</v>
      </c>
      <c r="F1198" s="294" t="s">
        <v>35</v>
      </c>
      <c r="G1198" s="294" t="s">
        <v>36</v>
      </c>
      <c r="H1198" s="294" t="s">
        <v>36</v>
      </c>
      <c r="J1198" s="287"/>
    </row>
    <row r="1199" spans="1:10">
      <c r="A1199" s="287"/>
      <c r="B1199" s="291" t="s">
        <v>176</v>
      </c>
      <c r="C1199" s="291" t="s">
        <v>1208</v>
      </c>
      <c r="D1199" s="293" t="s">
        <v>1207</v>
      </c>
      <c r="E1199" s="289">
        <v>43923</v>
      </c>
      <c r="F1199" s="289">
        <v>43927</v>
      </c>
      <c r="G1199" s="289">
        <f>F1199+21</f>
        <v>43948</v>
      </c>
      <c r="H1199" s="338" t="s">
        <v>1204</v>
      </c>
      <c r="J1199" s="287"/>
    </row>
    <row r="1200" spans="1:10">
      <c r="A1200" s="287"/>
      <c r="B1200" s="291" t="s">
        <v>319</v>
      </c>
      <c r="C1200" s="291" t="s">
        <v>1133</v>
      </c>
      <c r="D1200" s="292"/>
      <c r="E1200" s="289">
        <f>E1199+7</f>
        <v>43930</v>
      </c>
      <c r="F1200" s="289">
        <f>F1199+7</f>
        <v>43934</v>
      </c>
      <c r="G1200" s="289">
        <f>G1199+7</f>
        <v>43955</v>
      </c>
      <c r="H1200" s="338" t="s">
        <v>1204</v>
      </c>
      <c r="J1200" s="287"/>
    </row>
    <row r="1201" spans="1:10">
      <c r="A1201" s="287"/>
      <c r="B1201" s="291" t="s">
        <v>505</v>
      </c>
      <c r="C1201" s="291" t="s">
        <v>1206</v>
      </c>
      <c r="D1201" s="292"/>
      <c r="E1201" s="289">
        <f>E1200+7</f>
        <v>43937</v>
      </c>
      <c r="F1201" s="289">
        <f>F1200+7</f>
        <v>43941</v>
      </c>
      <c r="G1201" s="289">
        <f>G1200+7</f>
        <v>43962</v>
      </c>
      <c r="H1201" s="338" t="s">
        <v>1204</v>
      </c>
      <c r="J1201" s="287"/>
    </row>
    <row r="1202" spans="1:10">
      <c r="A1202" s="287"/>
      <c r="B1202" s="291" t="s">
        <v>343</v>
      </c>
      <c r="C1202" s="291" t="s">
        <v>1205</v>
      </c>
      <c r="D1202" s="290"/>
      <c r="E1202" s="289">
        <f>E1201+7</f>
        <v>43944</v>
      </c>
      <c r="F1202" s="289">
        <f>F1201+7</f>
        <v>43948</v>
      </c>
      <c r="G1202" s="289">
        <f>G1201+7</f>
        <v>43969</v>
      </c>
      <c r="H1202" s="338" t="s">
        <v>1204</v>
      </c>
      <c r="J1202" s="287"/>
    </row>
    <row r="1203" spans="1:10">
      <c r="A1203" s="287"/>
      <c r="B1203" s="288"/>
      <c r="C1203" s="288"/>
      <c r="D1203" s="287"/>
      <c r="E1203" s="287"/>
      <c r="F1203" s="287"/>
      <c r="G1203" s="287"/>
      <c r="H1203" s="287"/>
      <c r="J1203" s="287"/>
    </row>
    <row r="1204" spans="1:10">
      <c r="A1204" s="337" t="s">
        <v>153</v>
      </c>
      <c r="B1204" s="337"/>
      <c r="C1204" s="337"/>
      <c r="D1204" s="337"/>
      <c r="E1204" s="337"/>
      <c r="F1204" s="337"/>
      <c r="G1204" s="337"/>
      <c r="H1204" s="336"/>
      <c r="J1204" s="287"/>
    </row>
    <row r="1205" spans="1:10">
      <c r="A1205" s="308" t="s">
        <v>155</v>
      </c>
      <c r="B1205" s="335"/>
      <c r="C1205" s="335"/>
      <c r="D1205" s="335"/>
      <c r="E1205" s="335"/>
      <c r="F1205" s="334"/>
      <c r="G1205" s="308"/>
      <c r="H1205" s="333"/>
      <c r="J1205" s="287"/>
    </row>
    <row r="1206" spans="1:10">
      <c r="A1206" s="287"/>
      <c r="B1206" s="305"/>
      <c r="C1206" s="331"/>
      <c r="D1206" s="304"/>
      <c r="E1206" s="303"/>
      <c r="F1206" s="303"/>
      <c r="G1206" s="303"/>
      <c r="H1206" s="287"/>
      <c r="I1206" s="332"/>
      <c r="J1206" s="287"/>
    </row>
    <row r="1207" spans="1:10">
      <c r="A1207" s="287"/>
      <c r="B1207" s="298" t="s">
        <v>31</v>
      </c>
      <c r="C1207" s="298" t="s">
        <v>32</v>
      </c>
      <c r="D1207" s="297" t="s">
        <v>33</v>
      </c>
      <c r="E1207" s="294" t="s">
        <v>172</v>
      </c>
      <c r="F1207" s="294" t="s">
        <v>172</v>
      </c>
      <c r="G1207" s="294" t="s">
        <v>1203</v>
      </c>
      <c r="H1207" s="287"/>
      <c r="I1207" s="332"/>
      <c r="J1207" s="287"/>
    </row>
    <row r="1208" spans="1:10">
      <c r="A1208" s="287"/>
      <c r="B1208" s="296"/>
      <c r="C1208" s="296"/>
      <c r="D1208" s="295"/>
      <c r="E1208" s="294" t="s">
        <v>1087</v>
      </c>
      <c r="F1208" s="294" t="s">
        <v>35</v>
      </c>
      <c r="G1208" s="294" t="s">
        <v>36</v>
      </c>
      <c r="H1208" s="287"/>
      <c r="I1208" s="332"/>
      <c r="J1208" s="287"/>
    </row>
    <row r="1209" spans="1:10">
      <c r="A1209" s="287"/>
      <c r="B1209" s="316" t="s">
        <v>558</v>
      </c>
      <c r="C1209" s="316" t="s">
        <v>559</v>
      </c>
      <c r="D1209" s="293" t="s">
        <v>1202</v>
      </c>
      <c r="E1209" s="289">
        <v>43923</v>
      </c>
      <c r="F1209" s="289">
        <v>43928</v>
      </c>
      <c r="G1209" s="289">
        <f>F1209+13</f>
        <v>43941</v>
      </c>
      <c r="H1209" s="287"/>
      <c r="I1209" s="287"/>
      <c r="J1209" s="287"/>
    </row>
    <row r="1210" spans="1:10">
      <c r="A1210" s="287"/>
      <c r="B1210" s="316" t="s">
        <v>64</v>
      </c>
      <c r="C1210" s="316" t="s">
        <v>560</v>
      </c>
      <c r="D1210" s="292"/>
      <c r="E1210" s="289">
        <f>E1209+7</f>
        <v>43930</v>
      </c>
      <c r="F1210" s="289">
        <f>F1209+7</f>
        <v>43935</v>
      </c>
      <c r="G1210" s="289">
        <f>G1209+7</f>
        <v>43948</v>
      </c>
      <c r="H1210" s="287"/>
      <c r="I1210" s="287"/>
      <c r="J1210" s="287"/>
    </row>
    <row r="1211" spans="1:10">
      <c r="A1211" s="287"/>
      <c r="B1211" s="316" t="s">
        <v>561</v>
      </c>
      <c r="C1211" s="316" t="s">
        <v>562</v>
      </c>
      <c r="D1211" s="292"/>
      <c r="E1211" s="289">
        <f>E1210+7</f>
        <v>43937</v>
      </c>
      <c r="F1211" s="289">
        <f>F1210+7</f>
        <v>43942</v>
      </c>
      <c r="G1211" s="289">
        <f>G1210+7</f>
        <v>43955</v>
      </c>
      <c r="H1211" s="287"/>
      <c r="I1211" s="287"/>
      <c r="J1211" s="287"/>
    </row>
    <row r="1212" spans="1:10">
      <c r="A1212" s="287"/>
      <c r="B1212" s="316" t="s">
        <v>179</v>
      </c>
      <c r="C1212" s="316" t="s">
        <v>563</v>
      </c>
      <c r="D1212" s="290"/>
      <c r="E1212" s="289">
        <f>E1211+7</f>
        <v>43944</v>
      </c>
      <c r="F1212" s="289">
        <f>F1211+7</f>
        <v>43949</v>
      </c>
      <c r="G1212" s="289">
        <f>G1211+7</f>
        <v>43962</v>
      </c>
      <c r="H1212" s="287"/>
      <c r="I1212" s="287"/>
      <c r="J1212" s="287"/>
    </row>
    <row r="1213" spans="1:10">
      <c r="A1213" s="287"/>
      <c r="B1213" s="305"/>
      <c r="C1213" s="331"/>
      <c r="D1213" s="304"/>
      <c r="E1213" s="303"/>
      <c r="F1213" s="303"/>
      <c r="G1213" s="303"/>
      <c r="H1213" s="287"/>
      <c r="I1213" s="287"/>
      <c r="J1213" s="287"/>
    </row>
    <row r="1214" spans="1:10">
      <c r="A1214" s="287"/>
      <c r="B1214" s="298" t="s">
        <v>31</v>
      </c>
      <c r="C1214" s="298" t="s">
        <v>32</v>
      </c>
      <c r="D1214" s="297" t="s">
        <v>33</v>
      </c>
      <c r="E1214" s="294" t="s">
        <v>172</v>
      </c>
      <c r="F1214" s="294" t="s">
        <v>172</v>
      </c>
      <c r="G1214" s="294" t="s">
        <v>1187</v>
      </c>
      <c r="H1214" s="287"/>
      <c r="I1214" s="287"/>
      <c r="J1214" s="287"/>
    </row>
    <row r="1215" spans="1:10">
      <c r="A1215" s="287"/>
      <c r="B1215" s="296"/>
      <c r="C1215" s="296"/>
      <c r="D1215" s="295"/>
      <c r="E1215" s="294" t="s">
        <v>1087</v>
      </c>
      <c r="F1215" s="294" t="s">
        <v>35</v>
      </c>
      <c r="G1215" s="294" t="s">
        <v>36</v>
      </c>
      <c r="H1215" s="287"/>
      <c r="I1215" s="287"/>
      <c r="J1215" s="287"/>
    </row>
    <row r="1216" spans="1:10">
      <c r="A1216" s="287"/>
      <c r="B1216" s="315" t="s">
        <v>1201</v>
      </c>
      <c r="C1216" s="291" t="s">
        <v>1200</v>
      </c>
      <c r="D1216" s="293" t="s">
        <v>1199</v>
      </c>
      <c r="E1216" s="289">
        <v>43917</v>
      </c>
      <c r="F1216" s="289">
        <v>43922</v>
      </c>
      <c r="G1216" s="289">
        <f>F1216+11</f>
        <v>43933</v>
      </c>
      <c r="H1216" s="287"/>
      <c r="I1216" s="287"/>
      <c r="J1216" s="287"/>
    </row>
    <row r="1217" spans="1:10">
      <c r="A1217" s="287"/>
      <c r="B1217" s="291" t="s">
        <v>1198</v>
      </c>
      <c r="C1217" s="291" t="s">
        <v>546</v>
      </c>
      <c r="D1217" s="292"/>
      <c r="E1217" s="289">
        <f>E1216+7</f>
        <v>43924</v>
      </c>
      <c r="F1217" s="289">
        <f>F1216+7</f>
        <v>43929</v>
      </c>
      <c r="G1217" s="289">
        <f>G1216+7</f>
        <v>43940</v>
      </c>
      <c r="H1217" s="287"/>
      <c r="I1217" s="287"/>
      <c r="J1217" s="287"/>
    </row>
    <row r="1218" spans="1:10">
      <c r="A1218" s="287"/>
      <c r="B1218" s="291" t="s">
        <v>1197</v>
      </c>
      <c r="C1218" s="291" t="s">
        <v>1196</v>
      </c>
      <c r="D1218" s="292"/>
      <c r="E1218" s="289">
        <f>E1217+7</f>
        <v>43931</v>
      </c>
      <c r="F1218" s="289">
        <f>F1217+7</f>
        <v>43936</v>
      </c>
      <c r="G1218" s="289">
        <f>G1217+7</f>
        <v>43947</v>
      </c>
      <c r="H1218" s="287"/>
      <c r="I1218" s="287"/>
      <c r="J1218" s="287"/>
    </row>
    <row r="1219" spans="1:10">
      <c r="A1219" s="287"/>
      <c r="B1219" s="291" t="s">
        <v>1195</v>
      </c>
      <c r="C1219" s="291" t="s">
        <v>1194</v>
      </c>
      <c r="D1219" s="292"/>
      <c r="E1219" s="289">
        <f>E1218+7</f>
        <v>43938</v>
      </c>
      <c r="F1219" s="289">
        <f>F1218+7</f>
        <v>43943</v>
      </c>
      <c r="G1219" s="289">
        <f>G1218+7</f>
        <v>43954</v>
      </c>
      <c r="H1219" s="287"/>
      <c r="I1219" s="287"/>
      <c r="J1219" s="287"/>
    </row>
    <row r="1220" spans="1:10">
      <c r="A1220" s="287"/>
      <c r="B1220" s="291" t="s">
        <v>1193</v>
      </c>
      <c r="C1220" s="291" t="s">
        <v>4</v>
      </c>
      <c r="D1220" s="290"/>
      <c r="E1220" s="289">
        <f>E1219+7</f>
        <v>43945</v>
      </c>
      <c r="F1220" s="289">
        <f>F1219+7</f>
        <v>43950</v>
      </c>
      <c r="G1220" s="289">
        <f>G1219+7</f>
        <v>43961</v>
      </c>
      <c r="H1220" s="287"/>
      <c r="I1220" s="287"/>
      <c r="J1220" s="287"/>
    </row>
    <row r="1221" spans="1:10">
      <c r="A1221" s="287"/>
      <c r="B1221" s="305"/>
      <c r="C1221" s="305"/>
      <c r="D1221" s="304"/>
      <c r="E1221" s="303"/>
      <c r="F1221" s="303"/>
      <c r="G1221" s="303"/>
      <c r="H1221" s="287"/>
      <c r="I1221" s="287"/>
      <c r="J1221" s="287"/>
    </row>
    <row r="1222" spans="1:10">
      <c r="A1222" s="287"/>
      <c r="B1222" s="298" t="s">
        <v>31</v>
      </c>
      <c r="C1222" s="298" t="s">
        <v>32</v>
      </c>
      <c r="D1222" s="297" t="s">
        <v>33</v>
      </c>
      <c r="E1222" s="294" t="s">
        <v>172</v>
      </c>
      <c r="F1222" s="294" t="s">
        <v>172</v>
      </c>
      <c r="G1222" s="294" t="s">
        <v>1187</v>
      </c>
      <c r="H1222" s="287"/>
      <c r="I1222" s="287"/>
      <c r="J1222" s="287"/>
    </row>
    <row r="1223" spans="1:10">
      <c r="A1223" s="287"/>
      <c r="B1223" s="296"/>
      <c r="C1223" s="296"/>
      <c r="D1223" s="295"/>
      <c r="E1223" s="294" t="s">
        <v>1087</v>
      </c>
      <c r="F1223" s="294" t="s">
        <v>35</v>
      </c>
      <c r="G1223" s="294" t="s">
        <v>36</v>
      </c>
      <c r="H1223" s="287"/>
      <c r="I1223" s="287"/>
      <c r="J1223" s="287"/>
    </row>
    <row r="1224" spans="1:10">
      <c r="A1224" s="287"/>
      <c r="B1224" s="316" t="s">
        <v>1165</v>
      </c>
      <c r="C1224" s="291" t="s">
        <v>1164</v>
      </c>
      <c r="D1224" s="293" t="s">
        <v>1163</v>
      </c>
      <c r="E1224" s="289">
        <v>43917</v>
      </c>
      <c r="F1224" s="289">
        <v>43923</v>
      </c>
      <c r="G1224" s="289">
        <f>F1224+15</f>
        <v>43938</v>
      </c>
      <c r="H1224" s="287"/>
      <c r="I1224" s="287"/>
      <c r="J1224" s="287"/>
    </row>
    <row r="1225" spans="1:10">
      <c r="A1225" s="287"/>
      <c r="B1225" s="291" t="s">
        <v>161</v>
      </c>
      <c r="C1225" s="291" t="s">
        <v>1162</v>
      </c>
      <c r="D1225" s="292"/>
      <c r="E1225" s="289">
        <f>E1224+7</f>
        <v>43924</v>
      </c>
      <c r="F1225" s="289">
        <f>F1224+7</f>
        <v>43930</v>
      </c>
      <c r="G1225" s="289">
        <f>G1224+7</f>
        <v>43945</v>
      </c>
      <c r="H1225" s="287"/>
      <c r="I1225" s="287"/>
      <c r="J1225" s="287"/>
    </row>
    <row r="1226" spans="1:10">
      <c r="A1226" s="287"/>
      <c r="B1226" s="291" t="s">
        <v>1161</v>
      </c>
      <c r="C1226" s="291" t="s">
        <v>1160</v>
      </c>
      <c r="D1226" s="292"/>
      <c r="E1226" s="289">
        <f>E1225+7</f>
        <v>43931</v>
      </c>
      <c r="F1226" s="289">
        <f>F1225+7</f>
        <v>43937</v>
      </c>
      <c r="G1226" s="289">
        <f>G1225+7</f>
        <v>43952</v>
      </c>
      <c r="H1226" s="287"/>
      <c r="I1226" s="287"/>
      <c r="J1226" s="287"/>
    </row>
    <row r="1227" spans="1:10">
      <c r="A1227" s="287"/>
      <c r="B1227" s="291" t="s">
        <v>160</v>
      </c>
      <c r="C1227" s="291" t="s">
        <v>1159</v>
      </c>
      <c r="D1227" s="292"/>
      <c r="E1227" s="289">
        <f>E1226+7</f>
        <v>43938</v>
      </c>
      <c r="F1227" s="289">
        <f>F1226+7</f>
        <v>43944</v>
      </c>
      <c r="G1227" s="289">
        <f>G1226+7</f>
        <v>43959</v>
      </c>
      <c r="H1227" s="287"/>
      <c r="I1227" s="287"/>
      <c r="J1227" s="287"/>
    </row>
    <row r="1228" spans="1:10">
      <c r="A1228" s="287"/>
      <c r="B1228" s="291" t="s">
        <v>151</v>
      </c>
      <c r="C1228" s="291" t="s">
        <v>1158</v>
      </c>
      <c r="D1228" s="290"/>
      <c r="E1228" s="289">
        <f>E1227+7</f>
        <v>43945</v>
      </c>
      <c r="F1228" s="289">
        <f>F1227+7</f>
        <v>43951</v>
      </c>
      <c r="G1228" s="289">
        <f>G1227+7</f>
        <v>43966</v>
      </c>
      <c r="H1228" s="287"/>
      <c r="I1228" s="287"/>
      <c r="J1228" s="287"/>
    </row>
    <row r="1229" spans="1:10">
      <c r="A1229" s="287"/>
      <c r="B1229" s="288"/>
      <c r="C1229" s="288"/>
      <c r="D1229" s="287"/>
      <c r="E1229" s="287"/>
      <c r="F1229" s="287"/>
      <c r="G1229" s="287"/>
      <c r="H1229" s="287"/>
      <c r="I1229" s="287"/>
      <c r="J1229" s="287"/>
    </row>
    <row r="1230" spans="1:10">
      <c r="A1230" s="287"/>
      <c r="B1230" s="298" t="s">
        <v>31</v>
      </c>
      <c r="C1230" s="298" t="s">
        <v>32</v>
      </c>
      <c r="D1230" s="297" t="s">
        <v>33</v>
      </c>
      <c r="E1230" s="294" t="s">
        <v>172</v>
      </c>
      <c r="F1230" s="294" t="s">
        <v>172</v>
      </c>
      <c r="G1230" s="294" t="s">
        <v>256</v>
      </c>
      <c r="H1230" s="287"/>
      <c r="I1230" s="287"/>
      <c r="J1230" s="287"/>
    </row>
    <row r="1231" spans="1:10">
      <c r="A1231" s="287"/>
      <c r="B1231" s="296"/>
      <c r="C1231" s="296"/>
      <c r="D1231" s="295"/>
      <c r="E1231" s="294" t="s">
        <v>1087</v>
      </c>
      <c r="F1231" s="294" t="s">
        <v>35</v>
      </c>
      <c r="G1231" s="294" t="s">
        <v>36</v>
      </c>
      <c r="H1231" s="287"/>
      <c r="I1231" s="287"/>
      <c r="J1231" s="287"/>
    </row>
    <row r="1232" spans="1:10">
      <c r="A1232" s="287"/>
      <c r="B1232" s="316" t="s">
        <v>527</v>
      </c>
      <c r="C1232" s="316" t="s">
        <v>1142</v>
      </c>
      <c r="D1232" s="293" t="s">
        <v>1141</v>
      </c>
      <c r="E1232" s="289">
        <v>43921</v>
      </c>
      <c r="F1232" s="289">
        <v>43925</v>
      </c>
      <c r="G1232" s="289">
        <f>F1232+14</f>
        <v>43939</v>
      </c>
      <c r="H1232" s="287"/>
      <c r="I1232" s="287"/>
      <c r="J1232" s="287"/>
    </row>
    <row r="1233" spans="1:10">
      <c r="A1233" s="287"/>
      <c r="B1233" s="291" t="s">
        <v>1140</v>
      </c>
      <c r="C1233" s="291" t="s">
        <v>1139</v>
      </c>
      <c r="D1233" s="292"/>
      <c r="E1233" s="289">
        <f>E1232+7</f>
        <v>43928</v>
      </c>
      <c r="F1233" s="289">
        <f>F1232+7</f>
        <v>43932</v>
      </c>
      <c r="G1233" s="289">
        <f>G1232+7</f>
        <v>43946</v>
      </c>
      <c r="H1233" s="287"/>
      <c r="I1233" s="287"/>
      <c r="J1233" s="287"/>
    </row>
    <row r="1234" spans="1:10">
      <c r="A1234" s="287"/>
      <c r="B1234" s="315" t="s">
        <v>528</v>
      </c>
      <c r="C1234" s="291" t="s">
        <v>159</v>
      </c>
      <c r="D1234" s="292"/>
      <c r="E1234" s="289">
        <f>E1233+7</f>
        <v>43935</v>
      </c>
      <c r="F1234" s="289">
        <f>F1233+7</f>
        <v>43939</v>
      </c>
      <c r="G1234" s="289">
        <f>G1233+7</f>
        <v>43953</v>
      </c>
      <c r="H1234" s="287"/>
      <c r="I1234" s="287"/>
      <c r="J1234" s="287"/>
    </row>
    <row r="1235" spans="1:10">
      <c r="A1235" s="287"/>
      <c r="B1235" s="314" t="s">
        <v>529</v>
      </c>
      <c r="C1235" s="313" t="s">
        <v>249</v>
      </c>
      <c r="D1235" s="290"/>
      <c r="E1235" s="289">
        <f>E1234+7</f>
        <v>43942</v>
      </c>
      <c r="F1235" s="289">
        <f>F1234+7</f>
        <v>43946</v>
      </c>
      <c r="G1235" s="289">
        <f>G1234+7</f>
        <v>43960</v>
      </c>
      <c r="H1235" s="287"/>
      <c r="I1235" s="287"/>
      <c r="J1235" s="287"/>
    </row>
    <row r="1236" spans="1:10">
      <c r="A1236" s="287"/>
      <c r="B1236" s="288"/>
      <c r="C1236" s="288"/>
      <c r="D1236" s="287"/>
      <c r="E1236" s="287"/>
      <c r="F1236" s="287"/>
      <c r="G1236" s="287"/>
      <c r="H1236" s="287"/>
      <c r="I1236" s="287"/>
    </row>
    <row r="1237" spans="1:10">
      <c r="A1237" s="287"/>
      <c r="B1237" s="298" t="s">
        <v>31</v>
      </c>
      <c r="C1237" s="298" t="s">
        <v>32</v>
      </c>
      <c r="D1237" s="297" t="s">
        <v>33</v>
      </c>
      <c r="E1237" s="294" t="s">
        <v>172</v>
      </c>
      <c r="F1237" s="294" t="s">
        <v>172</v>
      </c>
      <c r="G1237" s="294" t="s">
        <v>1156</v>
      </c>
      <c r="H1237" s="287"/>
      <c r="I1237" s="287"/>
    </row>
    <row r="1238" spans="1:10">
      <c r="A1238" s="287"/>
      <c r="B1238" s="296"/>
      <c r="C1238" s="296"/>
      <c r="D1238" s="295"/>
      <c r="E1238" s="294" t="s">
        <v>1087</v>
      </c>
      <c r="F1238" s="294" t="s">
        <v>35</v>
      </c>
      <c r="G1238" s="294" t="s">
        <v>36</v>
      </c>
      <c r="H1238" s="287"/>
      <c r="I1238" s="287"/>
    </row>
    <row r="1239" spans="1:10">
      <c r="A1239" s="287"/>
      <c r="B1239" s="316" t="s">
        <v>320</v>
      </c>
      <c r="C1239" s="316" t="s">
        <v>1192</v>
      </c>
      <c r="D1239" s="293" t="s">
        <v>1191</v>
      </c>
      <c r="E1239" s="289">
        <v>43923</v>
      </c>
      <c r="F1239" s="289">
        <v>43926</v>
      </c>
      <c r="G1239" s="289">
        <f>F1239+14</f>
        <v>43940</v>
      </c>
      <c r="H1239" s="287"/>
      <c r="I1239" s="287"/>
    </row>
    <row r="1240" spans="1:10">
      <c r="A1240" s="287"/>
      <c r="B1240" s="291" t="s">
        <v>304</v>
      </c>
      <c r="C1240" s="291" t="s">
        <v>1190</v>
      </c>
      <c r="D1240" s="292"/>
      <c r="E1240" s="289">
        <f>E1239+7</f>
        <v>43930</v>
      </c>
      <c r="F1240" s="289">
        <f>F1239+7</f>
        <v>43933</v>
      </c>
      <c r="G1240" s="289">
        <f>G1239+7</f>
        <v>43947</v>
      </c>
      <c r="H1240" s="287"/>
      <c r="I1240" s="287"/>
    </row>
    <row r="1241" spans="1:10">
      <c r="A1241" s="287"/>
      <c r="B1241" s="315" t="s">
        <v>526</v>
      </c>
      <c r="C1241" s="291" t="s">
        <v>1189</v>
      </c>
      <c r="D1241" s="292"/>
      <c r="E1241" s="289">
        <f>E1240+7</f>
        <v>43937</v>
      </c>
      <c r="F1241" s="289">
        <f>F1240+7</f>
        <v>43940</v>
      </c>
      <c r="G1241" s="289">
        <f>G1240+7</f>
        <v>43954</v>
      </c>
      <c r="H1241" s="287"/>
      <c r="I1241" s="287"/>
    </row>
    <row r="1242" spans="1:10">
      <c r="A1242" s="287"/>
      <c r="B1242" s="314" t="s">
        <v>344</v>
      </c>
      <c r="C1242" s="313" t="s">
        <v>1188</v>
      </c>
      <c r="D1242" s="290"/>
      <c r="E1242" s="289">
        <f>E1241+7</f>
        <v>43944</v>
      </c>
      <c r="F1242" s="289">
        <f>F1241+7</f>
        <v>43947</v>
      </c>
      <c r="G1242" s="289">
        <f>G1241+7</f>
        <v>43961</v>
      </c>
      <c r="H1242" s="287"/>
      <c r="I1242" s="287"/>
    </row>
    <row r="1243" spans="1:10">
      <c r="A1243" s="287"/>
      <c r="B1243" s="305"/>
      <c r="C1243" s="305"/>
      <c r="D1243" s="304"/>
      <c r="E1243" s="303"/>
      <c r="F1243" s="303"/>
      <c r="G1243" s="303"/>
      <c r="H1243" s="287"/>
      <c r="I1243" s="287"/>
    </row>
    <row r="1244" spans="1:10">
      <c r="A1244" s="287"/>
      <c r="B1244" s="298" t="s">
        <v>31</v>
      </c>
      <c r="C1244" s="298" t="s">
        <v>32</v>
      </c>
      <c r="D1244" s="297" t="s">
        <v>33</v>
      </c>
      <c r="E1244" s="294" t="s">
        <v>172</v>
      </c>
      <c r="F1244" s="294" t="s">
        <v>172</v>
      </c>
      <c r="G1244" s="294" t="s">
        <v>1187</v>
      </c>
      <c r="H1244" s="287"/>
      <c r="I1244" s="287"/>
    </row>
    <row r="1245" spans="1:10">
      <c r="A1245" s="287"/>
      <c r="B1245" s="296"/>
      <c r="C1245" s="296"/>
      <c r="D1245" s="295"/>
      <c r="E1245" s="294" t="s">
        <v>1087</v>
      </c>
      <c r="F1245" s="294" t="s">
        <v>35</v>
      </c>
      <c r="G1245" s="294" t="s">
        <v>36</v>
      </c>
      <c r="H1245" s="287"/>
      <c r="I1245" s="287"/>
    </row>
    <row r="1246" spans="1:10">
      <c r="A1246" s="287"/>
      <c r="B1246" s="316" t="s">
        <v>342</v>
      </c>
      <c r="C1246" s="316" t="s">
        <v>1129</v>
      </c>
      <c r="D1246" s="330"/>
      <c r="E1246" s="289">
        <v>43922</v>
      </c>
      <c r="F1246" s="289">
        <v>43926</v>
      </c>
      <c r="G1246" s="289">
        <f>F1246+14</f>
        <v>43940</v>
      </c>
      <c r="H1246" s="287"/>
      <c r="I1246" s="287"/>
    </row>
    <row r="1247" spans="1:10">
      <c r="A1247" s="287"/>
      <c r="B1247" s="316" t="s">
        <v>1186</v>
      </c>
      <c r="C1247" s="316" t="s">
        <v>1185</v>
      </c>
      <c r="D1247" s="292" t="s">
        <v>1184</v>
      </c>
      <c r="E1247" s="289">
        <f>E1246+7</f>
        <v>43929</v>
      </c>
      <c r="F1247" s="289">
        <f>F1246+7</f>
        <v>43933</v>
      </c>
      <c r="G1247" s="289">
        <f>G1246+7</f>
        <v>43947</v>
      </c>
      <c r="H1247" s="287"/>
      <c r="I1247" s="287"/>
    </row>
    <row r="1248" spans="1:10">
      <c r="A1248" s="287"/>
      <c r="B1248" s="291" t="s">
        <v>494</v>
      </c>
      <c r="C1248" s="329">
        <v>33</v>
      </c>
      <c r="D1248" s="292"/>
      <c r="E1248" s="289">
        <f>E1247+7</f>
        <v>43936</v>
      </c>
      <c r="F1248" s="289">
        <f>F1247+7</f>
        <v>43940</v>
      </c>
      <c r="G1248" s="289">
        <f>G1247+7</f>
        <v>43954</v>
      </c>
      <c r="H1248" s="287"/>
      <c r="I1248" s="287"/>
    </row>
    <row r="1249" spans="1:9">
      <c r="A1249" s="287"/>
      <c r="B1249" s="313" t="s">
        <v>342</v>
      </c>
      <c r="C1249" s="328" t="s">
        <v>1183</v>
      </c>
      <c r="D1249" s="290"/>
      <c r="E1249" s="289">
        <f>E1248+7</f>
        <v>43943</v>
      </c>
      <c r="F1249" s="289">
        <f>F1248+7</f>
        <v>43947</v>
      </c>
      <c r="G1249" s="289">
        <f>G1248+7</f>
        <v>43961</v>
      </c>
      <c r="H1249" s="287"/>
      <c r="I1249" s="287"/>
    </row>
    <row r="1250" spans="1:9">
      <c r="A1250" s="287"/>
      <c r="B1250" s="327"/>
      <c r="C1250" s="327"/>
      <c r="D1250" s="322"/>
      <c r="E1250" s="322"/>
      <c r="F1250" s="321"/>
      <c r="G1250" s="321"/>
      <c r="H1250" s="287"/>
      <c r="I1250" s="287"/>
    </row>
    <row r="1251" spans="1:9">
      <c r="A1251" s="308" t="s">
        <v>1182</v>
      </c>
      <c r="B1251" s="288"/>
      <c r="C1251" s="323"/>
      <c r="D1251" s="322"/>
      <c r="E1251" s="322"/>
      <c r="F1251" s="326"/>
      <c r="G1251" s="326"/>
      <c r="H1251" s="287"/>
      <c r="I1251" s="287"/>
    </row>
    <row r="1252" spans="1:9">
      <c r="A1252" s="287"/>
      <c r="B1252" s="298" t="s">
        <v>31</v>
      </c>
      <c r="C1252" s="298" t="s">
        <v>32</v>
      </c>
      <c r="D1252" s="297" t="s">
        <v>33</v>
      </c>
      <c r="E1252" s="294" t="s">
        <v>172</v>
      </c>
      <c r="F1252" s="294" t="s">
        <v>172</v>
      </c>
      <c r="G1252" s="294" t="s">
        <v>1182</v>
      </c>
      <c r="H1252" s="287"/>
      <c r="I1252" s="287"/>
    </row>
    <row r="1253" spans="1:9">
      <c r="A1253" s="287"/>
      <c r="B1253" s="296"/>
      <c r="C1253" s="296"/>
      <c r="D1253" s="295"/>
      <c r="E1253" s="294" t="s">
        <v>1087</v>
      </c>
      <c r="F1253" s="294" t="s">
        <v>35</v>
      </c>
      <c r="G1253" s="294" t="s">
        <v>36</v>
      </c>
      <c r="H1253" s="287"/>
      <c r="I1253" s="287"/>
    </row>
    <row r="1254" spans="1:9">
      <c r="A1254" s="287"/>
      <c r="B1254" s="316" t="s">
        <v>1165</v>
      </c>
      <c r="C1254" s="291" t="s">
        <v>1164</v>
      </c>
      <c r="D1254" s="293" t="s">
        <v>1181</v>
      </c>
      <c r="E1254" s="289">
        <v>43920</v>
      </c>
      <c r="F1254" s="289">
        <v>43923</v>
      </c>
      <c r="G1254" s="289">
        <f>F1254+19</f>
        <v>43942</v>
      </c>
      <c r="H1254" s="287"/>
      <c r="I1254" s="287"/>
    </row>
    <row r="1255" spans="1:9">
      <c r="A1255" s="287"/>
      <c r="B1255" s="291" t="s">
        <v>161</v>
      </c>
      <c r="C1255" s="291" t="s">
        <v>1162</v>
      </c>
      <c r="D1255" s="292"/>
      <c r="E1255" s="289">
        <f>E1254+7</f>
        <v>43927</v>
      </c>
      <c r="F1255" s="289">
        <f>F1254+7</f>
        <v>43930</v>
      </c>
      <c r="G1255" s="289">
        <f>G1254+7</f>
        <v>43949</v>
      </c>
      <c r="H1255" s="287"/>
      <c r="I1255" s="287"/>
    </row>
    <row r="1256" spans="1:9">
      <c r="A1256" s="287"/>
      <c r="B1256" s="291" t="s">
        <v>1161</v>
      </c>
      <c r="C1256" s="291" t="s">
        <v>1160</v>
      </c>
      <c r="D1256" s="292"/>
      <c r="E1256" s="289">
        <f>E1255+7</f>
        <v>43934</v>
      </c>
      <c r="F1256" s="289">
        <f>F1255+7</f>
        <v>43937</v>
      </c>
      <c r="G1256" s="289">
        <f>G1255+7</f>
        <v>43956</v>
      </c>
      <c r="H1256" s="287"/>
      <c r="I1256" s="287"/>
    </row>
    <row r="1257" spans="1:9">
      <c r="A1257" s="287"/>
      <c r="B1257" s="291" t="s">
        <v>160</v>
      </c>
      <c r="C1257" s="291" t="s">
        <v>1159</v>
      </c>
      <c r="D1257" s="292"/>
      <c r="E1257" s="289">
        <f>E1256+7</f>
        <v>43941</v>
      </c>
      <c r="F1257" s="289">
        <f>F1256+7</f>
        <v>43944</v>
      </c>
      <c r="G1257" s="289">
        <f>G1256+7</f>
        <v>43963</v>
      </c>
      <c r="H1257" s="287"/>
      <c r="I1257" s="287"/>
    </row>
    <row r="1258" spans="1:9">
      <c r="A1258" s="287"/>
      <c r="B1258" s="291" t="s">
        <v>151</v>
      </c>
      <c r="C1258" s="291" t="s">
        <v>1158</v>
      </c>
      <c r="D1258" s="290"/>
      <c r="E1258" s="289">
        <f>E1257+7</f>
        <v>43948</v>
      </c>
      <c r="F1258" s="289">
        <f>F1257+7</f>
        <v>43951</v>
      </c>
      <c r="G1258" s="289">
        <f>G1257+7</f>
        <v>43970</v>
      </c>
      <c r="H1258" s="287"/>
      <c r="I1258" s="287"/>
    </row>
    <row r="1259" spans="1:9">
      <c r="A1259" s="287"/>
      <c r="B1259" s="305"/>
      <c r="C1259" s="312"/>
      <c r="D1259" s="304"/>
      <c r="E1259" s="303"/>
      <c r="F1259" s="303"/>
      <c r="G1259" s="303"/>
      <c r="H1259" s="325"/>
      <c r="I1259" s="287"/>
    </row>
    <row r="1260" spans="1:9">
      <c r="A1260" s="302" t="s">
        <v>1180</v>
      </c>
      <c r="B1260" s="305"/>
      <c r="C1260" s="305"/>
      <c r="D1260" s="304"/>
      <c r="E1260" s="303"/>
      <c r="F1260" s="303"/>
      <c r="G1260" s="303"/>
      <c r="H1260" s="303"/>
      <c r="I1260" s="287"/>
    </row>
    <row r="1261" spans="1:9">
      <c r="A1261" s="287"/>
      <c r="B1261" s="298" t="s">
        <v>31</v>
      </c>
      <c r="C1261" s="298" t="s">
        <v>32</v>
      </c>
      <c r="D1261" s="297" t="s">
        <v>33</v>
      </c>
      <c r="E1261" s="294" t="s">
        <v>172</v>
      </c>
      <c r="F1261" s="294" t="s">
        <v>172</v>
      </c>
      <c r="G1261" s="294" t="s">
        <v>1180</v>
      </c>
      <c r="H1261" s="303"/>
      <c r="I1261" s="287"/>
    </row>
    <row r="1262" spans="1:9">
      <c r="A1262" s="287"/>
      <c r="B1262" s="296"/>
      <c r="C1262" s="296"/>
      <c r="D1262" s="295"/>
      <c r="E1262" s="294" t="s">
        <v>1087</v>
      </c>
      <c r="F1262" s="294" t="s">
        <v>35</v>
      </c>
      <c r="G1262" s="294" t="s">
        <v>36</v>
      </c>
      <c r="H1262" s="303"/>
      <c r="I1262" s="287"/>
    </row>
    <row r="1263" spans="1:9">
      <c r="A1263" s="287"/>
      <c r="B1263" s="316"/>
      <c r="C1263" s="316"/>
      <c r="D1263" s="293" t="s">
        <v>1179</v>
      </c>
      <c r="E1263" s="289">
        <v>43920</v>
      </c>
      <c r="F1263" s="289">
        <v>43922</v>
      </c>
      <c r="G1263" s="289">
        <f>F1263+14</f>
        <v>43936</v>
      </c>
      <c r="H1263" s="303"/>
      <c r="I1263" s="287"/>
    </row>
    <row r="1264" spans="1:9">
      <c r="A1264" s="308"/>
      <c r="B1264" s="291" t="s">
        <v>1177</v>
      </c>
      <c r="C1264" s="291" t="s">
        <v>1176</v>
      </c>
      <c r="D1264" s="292"/>
      <c r="E1264" s="289">
        <f>E1263+7</f>
        <v>43927</v>
      </c>
      <c r="F1264" s="289">
        <f>F1263+7</f>
        <v>43929</v>
      </c>
      <c r="G1264" s="289">
        <f>G1263+7</f>
        <v>43943</v>
      </c>
      <c r="H1264" s="321"/>
      <c r="I1264" s="287"/>
    </row>
    <row r="1265" spans="1:9">
      <c r="A1265" s="308"/>
      <c r="B1265" s="291" t="s">
        <v>1177</v>
      </c>
      <c r="C1265" s="313" t="s">
        <v>1176</v>
      </c>
      <c r="D1265" s="292"/>
      <c r="E1265" s="289">
        <f>E1264+7</f>
        <v>43934</v>
      </c>
      <c r="F1265" s="289">
        <f>F1264+7</f>
        <v>43936</v>
      </c>
      <c r="G1265" s="289">
        <f>G1264+7</f>
        <v>43950</v>
      </c>
      <c r="H1265" s="325"/>
      <c r="I1265" s="287"/>
    </row>
    <row r="1266" spans="1:9">
      <c r="A1266" s="308"/>
      <c r="B1266" s="314" t="s">
        <v>424</v>
      </c>
      <c r="C1266" s="313" t="s">
        <v>1178</v>
      </c>
      <c r="D1266" s="292"/>
      <c r="E1266" s="289">
        <f>E1265+7</f>
        <v>43941</v>
      </c>
      <c r="F1266" s="289">
        <f>F1265+7</f>
        <v>43943</v>
      </c>
      <c r="G1266" s="289">
        <f>G1265+7</f>
        <v>43957</v>
      </c>
      <c r="H1266" s="325"/>
      <c r="I1266" s="287"/>
    </row>
    <row r="1267" spans="1:9">
      <c r="A1267" s="308"/>
      <c r="B1267" s="291" t="s">
        <v>1177</v>
      </c>
      <c r="C1267" s="313" t="s">
        <v>1176</v>
      </c>
      <c r="D1267" s="290"/>
      <c r="E1267" s="289">
        <f>E1266+7</f>
        <v>43948</v>
      </c>
      <c r="F1267" s="289">
        <f>F1266+7</f>
        <v>43950</v>
      </c>
      <c r="G1267" s="289">
        <f>G1266+7</f>
        <v>43964</v>
      </c>
      <c r="H1267" s="325"/>
      <c r="I1267" s="287"/>
    </row>
    <row r="1268" spans="1:9">
      <c r="A1268" s="308"/>
      <c r="B1268" s="320"/>
      <c r="C1268" s="305"/>
      <c r="D1268" s="304"/>
      <c r="E1268" s="303"/>
      <c r="F1268" s="303"/>
      <c r="G1268" s="303"/>
      <c r="H1268" s="325"/>
      <c r="I1268" s="287"/>
    </row>
    <row r="1269" spans="1:9">
      <c r="A1269" s="308" t="s">
        <v>1175</v>
      </c>
      <c r="B1269" s="320"/>
      <c r="C1269" s="305"/>
      <c r="D1269" s="304"/>
      <c r="E1269" s="303"/>
      <c r="F1269" s="303"/>
      <c r="G1269" s="303"/>
      <c r="H1269" s="325"/>
      <c r="I1269" s="287"/>
    </row>
    <row r="1270" spans="1:9">
      <c r="A1270" s="308"/>
      <c r="B1270" s="298" t="s">
        <v>31</v>
      </c>
      <c r="C1270" s="298" t="s">
        <v>32</v>
      </c>
      <c r="D1270" s="297" t="s">
        <v>33</v>
      </c>
      <c r="E1270" s="294" t="s">
        <v>172</v>
      </c>
      <c r="F1270" s="294" t="s">
        <v>172</v>
      </c>
      <c r="G1270" s="294" t="s">
        <v>1175</v>
      </c>
      <c r="H1270" s="325"/>
      <c r="I1270" s="287"/>
    </row>
    <row r="1271" spans="1:9">
      <c r="A1271" s="308"/>
      <c r="B1271" s="296"/>
      <c r="C1271" s="296"/>
      <c r="D1271" s="295"/>
      <c r="E1271" s="294" t="s">
        <v>1087</v>
      </c>
      <c r="F1271" s="294" t="s">
        <v>35</v>
      </c>
      <c r="G1271" s="294" t="s">
        <v>36</v>
      </c>
      <c r="H1271" s="325"/>
      <c r="I1271" s="287"/>
    </row>
    <row r="1272" spans="1:9">
      <c r="A1272" s="308"/>
      <c r="B1272" s="316" t="s">
        <v>1174</v>
      </c>
      <c r="C1272" s="316" t="s">
        <v>12</v>
      </c>
      <c r="D1272" s="293" t="s">
        <v>1173</v>
      </c>
      <c r="E1272" s="289">
        <v>43921</v>
      </c>
      <c r="F1272" s="289">
        <v>43925</v>
      </c>
      <c r="G1272" s="289">
        <f>F1272+17</f>
        <v>43942</v>
      </c>
      <c r="H1272" s="325"/>
      <c r="I1272" s="287"/>
    </row>
    <row r="1273" spans="1:9">
      <c r="A1273" s="308"/>
      <c r="B1273" s="291" t="s">
        <v>1172</v>
      </c>
      <c r="C1273" s="291" t="s">
        <v>1170</v>
      </c>
      <c r="D1273" s="292"/>
      <c r="E1273" s="289">
        <f>E1272+7</f>
        <v>43928</v>
      </c>
      <c r="F1273" s="289">
        <f>F1272+7</f>
        <v>43932</v>
      </c>
      <c r="G1273" s="289">
        <f>G1272+7</f>
        <v>43949</v>
      </c>
      <c r="H1273" s="325"/>
      <c r="I1273" s="287"/>
    </row>
    <row r="1274" spans="1:9">
      <c r="A1274" s="308"/>
      <c r="B1274" s="314" t="s">
        <v>1171</v>
      </c>
      <c r="C1274" s="313" t="s">
        <v>1170</v>
      </c>
      <c r="D1274" s="292"/>
      <c r="E1274" s="289">
        <f>E1273+7</f>
        <v>43935</v>
      </c>
      <c r="F1274" s="289">
        <f>F1273+7</f>
        <v>43939</v>
      </c>
      <c r="G1274" s="289">
        <f>G1273+7</f>
        <v>43956</v>
      </c>
      <c r="H1274" s="325"/>
      <c r="I1274" s="287"/>
    </row>
    <row r="1275" spans="1:9">
      <c r="A1275" s="308"/>
      <c r="B1275" s="314" t="s">
        <v>1169</v>
      </c>
      <c r="C1275" s="313" t="s">
        <v>12</v>
      </c>
      <c r="D1275" s="290"/>
      <c r="E1275" s="289">
        <f>E1274+7</f>
        <v>43942</v>
      </c>
      <c r="F1275" s="289">
        <f>F1274+7</f>
        <v>43946</v>
      </c>
      <c r="G1275" s="289">
        <f>G1274+7</f>
        <v>43963</v>
      </c>
      <c r="H1275" s="325"/>
      <c r="I1275" s="287"/>
    </row>
    <row r="1276" spans="1:9">
      <c r="A1276" s="308"/>
      <c r="B1276" s="288"/>
      <c r="C1276" s="288"/>
      <c r="D1276" s="304"/>
      <c r="E1276" s="303"/>
      <c r="F1276" s="303"/>
      <c r="G1276" s="288"/>
      <c r="H1276" s="304"/>
      <c r="I1276" s="287"/>
    </row>
    <row r="1277" spans="1:9">
      <c r="A1277" s="308" t="s">
        <v>1167</v>
      </c>
      <c r="B1277" s="288"/>
      <c r="C1277" s="288"/>
      <c r="D1277" s="304"/>
      <c r="E1277" s="303"/>
      <c r="F1277" s="303"/>
      <c r="G1277" s="288"/>
      <c r="H1277" s="304"/>
      <c r="I1277" s="287"/>
    </row>
    <row r="1278" spans="1:9">
      <c r="A1278" s="308"/>
      <c r="B1278" s="298" t="s">
        <v>31</v>
      </c>
      <c r="C1278" s="298" t="s">
        <v>32</v>
      </c>
      <c r="D1278" s="297" t="s">
        <v>33</v>
      </c>
      <c r="E1278" s="294" t="s">
        <v>172</v>
      </c>
      <c r="F1278" s="294" t="s">
        <v>172</v>
      </c>
      <c r="G1278" s="294" t="s">
        <v>1168</v>
      </c>
      <c r="H1278" s="294" t="s">
        <v>1167</v>
      </c>
      <c r="I1278" s="287"/>
    </row>
    <row r="1279" spans="1:9">
      <c r="A1279" s="308"/>
      <c r="B1279" s="296"/>
      <c r="C1279" s="296"/>
      <c r="D1279" s="295"/>
      <c r="E1279" s="294" t="s">
        <v>1087</v>
      </c>
      <c r="F1279" s="294" t="s">
        <v>35</v>
      </c>
      <c r="G1279" s="294" t="s">
        <v>36</v>
      </c>
      <c r="H1279" s="294" t="s">
        <v>36</v>
      </c>
      <c r="I1279" s="287"/>
    </row>
    <row r="1280" spans="1:9">
      <c r="A1280" s="308"/>
      <c r="B1280" s="316" t="s">
        <v>1165</v>
      </c>
      <c r="C1280" s="291" t="s">
        <v>1164</v>
      </c>
      <c r="D1280" s="293" t="s">
        <v>1163</v>
      </c>
      <c r="E1280" s="289">
        <v>43917</v>
      </c>
      <c r="F1280" s="289">
        <v>43923</v>
      </c>
      <c r="G1280" s="289">
        <f>F1280+15</f>
        <v>43938</v>
      </c>
      <c r="H1280" s="289" t="s">
        <v>1138</v>
      </c>
      <c r="I1280" s="287"/>
    </row>
    <row r="1281" spans="1:9">
      <c r="A1281" s="287"/>
      <c r="B1281" s="291" t="s">
        <v>161</v>
      </c>
      <c r="C1281" s="291" t="s">
        <v>1162</v>
      </c>
      <c r="D1281" s="292"/>
      <c r="E1281" s="289">
        <f>E1280+7</f>
        <v>43924</v>
      </c>
      <c r="F1281" s="289">
        <f>F1280+7</f>
        <v>43930</v>
      </c>
      <c r="G1281" s="289">
        <f>G1280+7</f>
        <v>43945</v>
      </c>
      <c r="H1281" s="289" t="s">
        <v>1138</v>
      </c>
      <c r="I1281" s="287"/>
    </row>
    <row r="1282" spans="1:9">
      <c r="A1282" s="287"/>
      <c r="B1282" s="291" t="s">
        <v>1161</v>
      </c>
      <c r="C1282" s="291" t="s">
        <v>1160</v>
      </c>
      <c r="D1282" s="292"/>
      <c r="E1282" s="289">
        <f>E1281+7</f>
        <v>43931</v>
      </c>
      <c r="F1282" s="289">
        <f>F1281+7</f>
        <v>43937</v>
      </c>
      <c r="G1282" s="289">
        <f>G1281+7</f>
        <v>43952</v>
      </c>
      <c r="H1282" s="289" t="s">
        <v>1138</v>
      </c>
      <c r="I1282" s="287"/>
    </row>
    <row r="1283" spans="1:9">
      <c r="A1283" s="287"/>
      <c r="B1283" s="291" t="s">
        <v>160</v>
      </c>
      <c r="C1283" s="291" t="s">
        <v>1159</v>
      </c>
      <c r="D1283" s="292"/>
      <c r="E1283" s="289">
        <f>E1282+7</f>
        <v>43938</v>
      </c>
      <c r="F1283" s="289">
        <f>F1282+7</f>
        <v>43944</v>
      </c>
      <c r="G1283" s="289">
        <f>G1282+7</f>
        <v>43959</v>
      </c>
      <c r="H1283" s="289" t="s">
        <v>1138</v>
      </c>
      <c r="I1283" s="287"/>
    </row>
    <row r="1284" spans="1:9">
      <c r="A1284" s="287"/>
      <c r="B1284" s="291" t="s">
        <v>151</v>
      </c>
      <c r="C1284" s="291" t="s">
        <v>1158</v>
      </c>
      <c r="D1284" s="290"/>
      <c r="E1284" s="289">
        <f>E1283+7</f>
        <v>43945</v>
      </c>
      <c r="F1284" s="289">
        <f>F1283+7</f>
        <v>43951</v>
      </c>
      <c r="G1284" s="289">
        <f>G1283+7</f>
        <v>43966</v>
      </c>
      <c r="H1284" s="289" t="s">
        <v>1138</v>
      </c>
      <c r="I1284" s="287"/>
    </row>
    <row r="1285" spans="1:9">
      <c r="A1285" s="287"/>
      <c r="B1285" s="305"/>
      <c r="C1285" s="312"/>
      <c r="D1285" s="304"/>
      <c r="E1285" s="303"/>
      <c r="F1285" s="303"/>
      <c r="G1285" s="303"/>
      <c r="H1285" s="303"/>
      <c r="I1285" s="287"/>
    </row>
    <row r="1286" spans="1:9">
      <c r="A1286" s="302" t="s">
        <v>264</v>
      </c>
      <c r="B1286" s="324"/>
      <c r="C1286" s="323"/>
      <c r="D1286" s="322"/>
      <c r="E1286" s="322"/>
      <c r="F1286" s="321"/>
      <c r="G1286" s="322"/>
      <c r="H1286" s="321"/>
      <c r="I1286" s="287"/>
    </row>
    <row r="1287" spans="1:9">
      <c r="A1287" s="287"/>
      <c r="B1287" s="308"/>
      <c r="C1287" s="308"/>
      <c r="D1287" s="287"/>
      <c r="E1287" s="287"/>
      <c r="F1287" s="287"/>
      <c r="G1287" s="303"/>
      <c r="H1287" s="300"/>
      <c r="I1287" s="287"/>
    </row>
    <row r="1288" spans="1:9">
      <c r="A1288" s="287"/>
      <c r="B1288" s="298" t="s">
        <v>31</v>
      </c>
      <c r="C1288" s="298" t="s">
        <v>32</v>
      </c>
      <c r="D1288" s="297" t="s">
        <v>33</v>
      </c>
      <c r="E1288" s="294" t="s">
        <v>172</v>
      </c>
      <c r="F1288" s="294" t="s">
        <v>172</v>
      </c>
      <c r="G1288" s="294" t="s">
        <v>1166</v>
      </c>
      <c r="H1288" s="294" t="s">
        <v>264</v>
      </c>
      <c r="I1288" s="287"/>
    </row>
    <row r="1289" spans="1:9">
      <c r="A1289" s="287"/>
      <c r="B1289" s="296"/>
      <c r="C1289" s="296"/>
      <c r="D1289" s="295"/>
      <c r="E1289" s="294" t="s">
        <v>1087</v>
      </c>
      <c r="F1289" s="294" t="s">
        <v>35</v>
      </c>
      <c r="G1289" s="294" t="s">
        <v>36</v>
      </c>
      <c r="H1289" s="294" t="s">
        <v>36</v>
      </c>
      <c r="I1289" s="287"/>
    </row>
    <row r="1290" spans="1:9">
      <c r="A1290" s="287"/>
      <c r="B1290" s="316" t="s">
        <v>1165</v>
      </c>
      <c r="C1290" s="291" t="s">
        <v>1164</v>
      </c>
      <c r="D1290" s="293" t="s">
        <v>1163</v>
      </c>
      <c r="E1290" s="289">
        <v>43917</v>
      </c>
      <c r="F1290" s="289">
        <v>43923</v>
      </c>
      <c r="G1290" s="289">
        <f>F1290+15</f>
        <v>43938</v>
      </c>
      <c r="H1290" s="289" t="s">
        <v>1138</v>
      </c>
      <c r="I1290" s="287"/>
    </row>
    <row r="1291" spans="1:9">
      <c r="A1291" s="287"/>
      <c r="B1291" s="291" t="s">
        <v>161</v>
      </c>
      <c r="C1291" s="291" t="s">
        <v>1162</v>
      </c>
      <c r="D1291" s="292"/>
      <c r="E1291" s="289">
        <f>E1290+7</f>
        <v>43924</v>
      </c>
      <c r="F1291" s="289">
        <f>F1290+7</f>
        <v>43930</v>
      </c>
      <c r="G1291" s="289">
        <f>G1290+7</f>
        <v>43945</v>
      </c>
      <c r="H1291" s="289" t="s">
        <v>1138</v>
      </c>
      <c r="I1291" s="287"/>
    </row>
    <row r="1292" spans="1:9">
      <c r="A1292" s="308"/>
      <c r="B1292" s="291" t="s">
        <v>1161</v>
      </c>
      <c r="C1292" s="291" t="s">
        <v>1160</v>
      </c>
      <c r="D1292" s="292"/>
      <c r="E1292" s="289">
        <f>E1291+7</f>
        <v>43931</v>
      </c>
      <c r="F1292" s="289">
        <f>F1291+7</f>
        <v>43937</v>
      </c>
      <c r="G1292" s="289">
        <f>G1291+7</f>
        <v>43952</v>
      </c>
      <c r="H1292" s="289" t="s">
        <v>1138</v>
      </c>
      <c r="I1292" s="287"/>
    </row>
    <row r="1293" spans="1:9">
      <c r="A1293" s="308"/>
      <c r="B1293" s="291" t="s">
        <v>160</v>
      </c>
      <c r="C1293" s="291" t="s">
        <v>1159</v>
      </c>
      <c r="D1293" s="292"/>
      <c r="E1293" s="289">
        <f>E1292+7</f>
        <v>43938</v>
      </c>
      <c r="F1293" s="289">
        <f>F1292+7</f>
        <v>43944</v>
      </c>
      <c r="G1293" s="289">
        <f>G1292+7</f>
        <v>43959</v>
      </c>
      <c r="H1293" s="289" t="s">
        <v>1138</v>
      </c>
      <c r="I1293" s="287"/>
    </row>
    <row r="1294" spans="1:9">
      <c r="A1294" s="308"/>
      <c r="B1294" s="291" t="s">
        <v>151</v>
      </c>
      <c r="C1294" s="291" t="s">
        <v>1158</v>
      </c>
      <c r="D1294" s="290"/>
      <c r="E1294" s="289">
        <f>E1293+7</f>
        <v>43945</v>
      </c>
      <c r="F1294" s="289">
        <f>F1293+7</f>
        <v>43951</v>
      </c>
      <c r="G1294" s="289">
        <f>G1293+7</f>
        <v>43966</v>
      </c>
      <c r="H1294" s="289" t="s">
        <v>1138</v>
      </c>
      <c r="I1294" s="287"/>
    </row>
    <row r="1295" spans="1:9">
      <c r="A1295" s="287"/>
      <c r="B1295" s="320"/>
      <c r="C1295" s="305"/>
      <c r="D1295" s="304"/>
      <c r="E1295" s="303"/>
      <c r="F1295" s="303"/>
      <c r="G1295" s="303"/>
      <c r="H1295" s="319"/>
      <c r="I1295" s="287"/>
    </row>
    <row r="1296" spans="1:9">
      <c r="A1296" s="287"/>
      <c r="B1296" s="298" t="s">
        <v>1157</v>
      </c>
      <c r="C1296" s="298" t="s">
        <v>32</v>
      </c>
      <c r="D1296" s="297" t="s">
        <v>33</v>
      </c>
      <c r="E1296" s="294" t="s">
        <v>172</v>
      </c>
      <c r="F1296" s="294" t="s">
        <v>172</v>
      </c>
      <c r="G1296" s="294" t="s">
        <v>1156</v>
      </c>
      <c r="H1296" s="294" t="s">
        <v>264</v>
      </c>
      <c r="I1296" s="287"/>
    </row>
    <row r="1297" spans="1:9">
      <c r="A1297" s="287"/>
      <c r="B1297" s="296"/>
      <c r="C1297" s="296"/>
      <c r="D1297" s="295"/>
      <c r="E1297" s="294" t="s">
        <v>1087</v>
      </c>
      <c r="F1297" s="294" t="s">
        <v>35</v>
      </c>
      <c r="G1297" s="294" t="s">
        <v>36</v>
      </c>
      <c r="H1297" s="294" t="s">
        <v>36</v>
      </c>
      <c r="I1297" s="287"/>
    </row>
    <row r="1298" spans="1:9">
      <c r="A1298" s="287"/>
      <c r="B1298" s="316" t="s">
        <v>1155</v>
      </c>
      <c r="C1298" s="289" t="s">
        <v>1154</v>
      </c>
      <c r="D1298" s="293" t="s">
        <v>1153</v>
      </c>
      <c r="E1298" s="289">
        <v>43920</v>
      </c>
      <c r="F1298" s="289">
        <v>43923</v>
      </c>
      <c r="G1298" s="289">
        <f>F1298+11</f>
        <v>43934</v>
      </c>
      <c r="H1298" s="289" t="s">
        <v>1144</v>
      </c>
      <c r="I1298" s="287"/>
    </row>
    <row r="1299" spans="1:9">
      <c r="A1299" s="287"/>
      <c r="B1299" s="291" t="s">
        <v>1152</v>
      </c>
      <c r="C1299" s="289" t="s">
        <v>1151</v>
      </c>
      <c r="D1299" s="292"/>
      <c r="E1299" s="289">
        <f>E1298+7</f>
        <v>43927</v>
      </c>
      <c r="F1299" s="289">
        <f>F1298+7</f>
        <v>43930</v>
      </c>
      <c r="G1299" s="289">
        <f>G1298+7</f>
        <v>43941</v>
      </c>
      <c r="H1299" s="289" t="s">
        <v>1144</v>
      </c>
      <c r="I1299" s="287"/>
    </row>
    <row r="1300" spans="1:9">
      <c r="A1300" s="287"/>
      <c r="B1300" s="315" t="s">
        <v>1150</v>
      </c>
      <c r="C1300" s="289" t="s">
        <v>1149</v>
      </c>
      <c r="D1300" s="292"/>
      <c r="E1300" s="289">
        <f>E1299+7</f>
        <v>43934</v>
      </c>
      <c r="F1300" s="289">
        <f>F1299+7</f>
        <v>43937</v>
      </c>
      <c r="G1300" s="289">
        <f>G1299+7</f>
        <v>43948</v>
      </c>
      <c r="H1300" s="289" t="s">
        <v>1144</v>
      </c>
      <c r="I1300" s="287"/>
    </row>
    <row r="1301" spans="1:9">
      <c r="A1301" s="287"/>
      <c r="B1301" s="314" t="s">
        <v>1148</v>
      </c>
      <c r="C1301" s="289" t="s">
        <v>1147</v>
      </c>
      <c r="D1301" s="292"/>
      <c r="E1301" s="289">
        <f>E1300+7</f>
        <v>43941</v>
      </c>
      <c r="F1301" s="289">
        <f>F1300+7</f>
        <v>43944</v>
      </c>
      <c r="G1301" s="289">
        <f>G1300+7</f>
        <v>43955</v>
      </c>
      <c r="H1301" s="289" t="s">
        <v>1144</v>
      </c>
      <c r="I1301" s="287"/>
    </row>
    <row r="1302" spans="1:9">
      <c r="A1302" s="287"/>
      <c r="B1302" s="314" t="s">
        <v>1146</v>
      </c>
      <c r="C1302" s="289" t="s">
        <v>1145</v>
      </c>
      <c r="D1302" s="290"/>
      <c r="E1302" s="289">
        <f>E1301+7</f>
        <v>43948</v>
      </c>
      <c r="F1302" s="289">
        <f>F1301+7</f>
        <v>43951</v>
      </c>
      <c r="G1302" s="289">
        <f>G1301+7</f>
        <v>43962</v>
      </c>
      <c r="H1302" s="289" t="s">
        <v>1144</v>
      </c>
      <c r="I1302" s="287"/>
    </row>
    <row r="1303" spans="1:9">
      <c r="A1303" s="318"/>
      <c r="B1303" s="318"/>
      <c r="C1303" s="318"/>
      <c r="D1303" s="318"/>
      <c r="E1303" s="318"/>
      <c r="F1303" s="318"/>
      <c r="G1303" s="318"/>
      <c r="H1303" s="317"/>
      <c r="I1303" s="287"/>
    </row>
    <row r="1304" spans="1:9">
      <c r="A1304" s="287"/>
      <c r="B1304" s="298" t="s">
        <v>31</v>
      </c>
      <c r="C1304" s="298" t="s">
        <v>32</v>
      </c>
      <c r="D1304" s="297" t="s">
        <v>33</v>
      </c>
      <c r="E1304" s="294" t="s">
        <v>172</v>
      </c>
      <c r="F1304" s="294" t="s">
        <v>172</v>
      </c>
      <c r="G1304" s="294" t="s">
        <v>1143</v>
      </c>
      <c r="H1304" s="294" t="s">
        <v>264</v>
      </c>
      <c r="I1304" s="287"/>
    </row>
    <row r="1305" spans="1:9">
      <c r="A1305" s="287"/>
      <c r="B1305" s="296"/>
      <c r="C1305" s="296"/>
      <c r="D1305" s="295"/>
      <c r="E1305" s="294" t="s">
        <v>1087</v>
      </c>
      <c r="F1305" s="294" t="s">
        <v>35</v>
      </c>
      <c r="G1305" s="294" t="s">
        <v>36</v>
      </c>
      <c r="H1305" s="294" t="s">
        <v>36</v>
      </c>
      <c r="I1305" s="287"/>
    </row>
    <row r="1306" spans="1:9">
      <c r="A1306" s="287"/>
      <c r="B1306" s="316" t="s">
        <v>527</v>
      </c>
      <c r="C1306" s="316" t="s">
        <v>1142</v>
      </c>
      <c r="D1306" s="293" t="s">
        <v>1141</v>
      </c>
      <c r="E1306" s="289">
        <v>43921</v>
      </c>
      <c r="F1306" s="289">
        <v>43925</v>
      </c>
      <c r="G1306" s="289">
        <f>F1306+14</f>
        <v>43939</v>
      </c>
      <c r="H1306" s="289" t="s">
        <v>1138</v>
      </c>
      <c r="I1306" s="287"/>
    </row>
    <row r="1307" spans="1:9">
      <c r="A1307" s="287"/>
      <c r="B1307" s="291" t="s">
        <v>1140</v>
      </c>
      <c r="C1307" s="291" t="s">
        <v>1139</v>
      </c>
      <c r="D1307" s="292"/>
      <c r="E1307" s="289">
        <f>E1306+7</f>
        <v>43928</v>
      </c>
      <c r="F1307" s="289">
        <f>F1306+7</f>
        <v>43932</v>
      </c>
      <c r="G1307" s="289">
        <f>G1306+7</f>
        <v>43946</v>
      </c>
      <c r="H1307" s="289" t="s">
        <v>1138</v>
      </c>
      <c r="I1307" s="287"/>
    </row>
    <row r="1308" spans="1:9">
      <c r="A1308" s="287"/>
      <c r="B1308" s="315" t="s">
        <v>528</v>
      </c>
      <c r="C1308" s="291" t="s">
        <v>159</v>
      </c>
      <c r="D1308" s="292"/>
      <c r="E1308" s="289">
        <f>E1307+7</f>
        <v>43935</v>
      </c>
      <c r="F1308" s="289">
        <f>F1307+7</f>
        <v>43939</v>
      </c>
      <c r="G1308" s="289">
        <f>G1307+7</f>
        <v>43953</v>
      </c>
      <c r="H1308" s="289" t="s">
        <v>1138</v>
      </c>
      <c r="I1308" s="287"/>
    </row>
    <row r="1309" spans="1:9">
      <c r="A1309" s="287"/>
      <c r="B1309" s="314" t="s">
        <v>529</v>
      </c>
      <c r="C1309" s="313" t="s">
        <v>249</v>
      </c>
      <c r="D1309" s="290"/>
      <c r="E1309" s="289">
        <f>E1308+7</f>
        <v>43942</v>
      </c>
      <c r="F1309" s="289">
        <f>F1308+7</f>
        <v>43946</v>
      </c>
      <c r="G1309" s="289">
        <f>G1308+7</f>
        <v>43960</v>
      </c>
      <c r="H1309" s="289" t="s">
        <v>1138</v>
      </c>
      <c r="I1309" s="287"/>
    </row>
    <row r="1310" spans="1:9">
      <c r="A1310" s="287"/>
      <c r="B1310" s="305"/>
      <c r="C1310" s="305"/>
      <c r="D1310" s="304"/>
      <c r="E1310" s="303"/>
      <c r="F1310" s="303"/>
      <c r="G1310" s="303"/>
      <c r="H1310" s="303"/>
      <c r="I1310" s="287"/>
    </row>
    <row r="1311" spans="1:9">
      <c r="A1311" s="287" t="s">
        <v>1137</v>
      </c>
      <c r="B1311" s="305"/>
      <c r="C1311" s="305"/>
      <c r="D1311" s="304"/>
      <c r="E1311" s="303"/>
      <c r="F1311" s="303"/>
      <c r="G1311" s="303"/>
      <c r="H1311" s="303"/>
      <c r="I1311" s="287"/>
    </row>
    <row r="1312" spans="1:9">
      <c r="A1312" s="287"/>
      <c r="B1312" s="298" t="s">
        <v>31</v>
      </c>
      <c r="C1312" s="298" t="s">
        <v>32</v>
      </c>
      <c r="D1312" s="297" t="s">
        <v>33</v>
      </c>
      <c r="E1312" s="294" t="s">
        <v>172</v>
      </c>
      <c r="F1312" s="294" t="s">
        <v>172</v>
      </c>
      <c r="G1312" s="294" t="s">
        <v>1088</v>
      </c>
      <c r="H1312" s="294" t="s">
        <v>1137</v>
      </c>
      <c r="I1312" s="287"/>
    </row>
    <row r="1313" spans="1:9">
      <c r="A1313" s="287"/>
      <c r="B1313" s="296"/>
      <c r="C1313" s="296"/>
      <c r="D1313" s="295"/>
      <c r="E1313" s="294" t="s">
        <v>1087</v>
      </c>
      <c r="F1313" s="294" t="s">
        <v>35</v>
      </c>
      <c r="G1313" s="294" t="s">
        <v>36</v>
      </c>
      <c r="H1313" s="294" t="s">
        <v>36</v>
      </c>
      <c r="I1313" s="287"/>
    </row>
    <row r="1314" spans="1:9">
      <c r="A1314" s="287"/>
      <c r="B1314" s="291" t="s">
        <v>62</v>
      </c>
      <c r="C1314" s="291" t="s">
        <v>1086</v>
      </c>
      <c r="D1314" s="293" t="s">
        <v>1136</v>
      </c>
      <c r="E1314" s="289">
        <v>43917</v>
      </c>
      <c r="F1314" s="289">
        <v>43922</v>
      </c>
      <c r="G1314" s="289">
        <f>F1314+10</f>
        <v>43932</v>
      </c>
      <c r="H1314" s="289" t="s">
        <v>1084</v>
      </c>
      <c r="I1314" s="287"/>
    </row>
    <row r="1315" spans="1:9">
      <c r="A1315" s="287"/>
      <c r="B1315" s="291" t="s">
        <v>340</v>
      </c>
      <c r="C1315" s="291" t="s">
        <v>489</v>
      </c>
      <c r="D1315" s="292"/>
      <c r="E1315" s="289">
        <f>E1314+7</f>
        <v>43924</v>
      </c>
      <c r="F1315" s="289">
        <f>F1314+7</f>
        <v>43929</v>
      </c>
      <c r="G1315" s="289">
        <f>G1314+7</f>
        <v>43939</v>
      </c>
      <c r="H1315" s="289" t="s">
        <v>1084</v>
      </c>
      <c r="I1315" s="287"/>
    </row>
    <row r="1316" spans="1:9">
      <c r="A1316" s="287"/>
      <c r="B1316" s="291" t="s">
        <v>235</v>
      </c>
      <c r="C1316" s="291" t="s">
        <v>490</v>
      </c>
      <c r="D1316" s="292"/>
      <c r="E1316" s="289">
        <f>E1315+7</f>
        <v>43931</v>
      </c>
      <c r="F1316" s="289">
        <f>F1315+7</f>
        <v>43936</v>
      </c>
      <c r="G1316" s="289">
        <f>G1315+7</f>
        <v>43946</v>
      </c>
      <c r="H1316" s="289" t="s">
        <v>1084</v>
      </c>
      <c r="I1316" s="287"/>
    </row>
    <row r="1317" spans="1:9">
      <c r="A1317" s="287"/>
      <c r="B1317" s="291" t="s">
        <v>486</v>
      </c>
      <c r="C1317" s="291" t="s">
        <v>341</v>
      </c>
      <c r="D1317" s="292"/>
      <c r="E1317" s="289">
        <f>E1316+7</f>
        <v>43938</v>
      </c>
      <c r="F1317" s="289">
        <f>F1316+7</f>
        <v>43943</v>
      </c>
      <c r="G1317" s="289">
        <f>G1316+7</f>
        <v>43953</v>
      </c>
      <c r="H1317" s="289" t="s">
        <v>1084</v>
      </c>
      <c r="I1317" s="287"/>
    </row>
    <row r="1318" spans="1:9">
      <c r="A1318" s="287"/>
      <c r="B1318" s="291" t="s">
        <v>487</v>
      </c>
      <c r="C1318" s="291" t="s">
        <v>491</v>
      </c>
      <c r="D1318" s="290"/>
      <c r="E1318" s="289">
        <f>E1317+7</f>
        <v>43945</v>
      </c>
      <c r="F1318" s="289">
        <f>F1317+7</f>
        <v>43950</v>
      </c>
      <c r="G1318" s="289">
        <f>G1317+7</f>
        <v>43960</v>
      </c>
      <c r="H1318" s="289" t="s">
        <v>1084</v>
      </c>
      <c r="I1318" s="287"/>
    </row>
    <row r="1319" spans="1:9">
      <c r="A1319" s="287"/>
      <c r="B1319" s="305"/>
      <c r="C1319" s="312"/>
      <c r="D1319" s="304"/>
      <c r="E1319" s="303"/>
      <c r="F1319" s="303"/>
      <c r="G1319" s="303"/>
      <c r="H1319" s="287"/>
      <c r="I1319" s="287"/>
    </row>
    <row r="1320" spans="1:9">
      <c r="A1320" s="302" t="s">
        <v>163</v>
      </c>
      <c r="B1320" s="288"/>
      <c r="C1320" s="288"/>
      <c r="D1320" s="287"/>
      <c r="E1320" s="287"/>
      <c r="F1320" s="287"/>
      <c r="G1320" s="287"/>
      <c r="H1320" s="287"/>
      <c r="I1320" s="287"/>
    </row>
    <row r="1321" spans="1:9">
      <c r="A1321" s="287"/>
      <c r="B1321" s="298" t="s">
        <v>31</v>
      </c>
      <c r="C1321" s="298" t="s">
        <v>32</v>
      </c>
      <c r="D1321" s="297" t="s">
        <v>33</v>
      </c>
      <c r="E1321" s="294" t="s">
        <v>172</v>
      </c>
      <c r="F1321" s="294" t="s">
        <v>172</v>
      </c>
      <c r="G1321" s="294" t="s">
        <v>262</v>
      </c>
      <c r="H1321" s="287"/>
      <c r="I1321" s="287"/>
    </row>
    <row r="1322" spans="1:9">
      <c r="A1322" s="287"/>
      <c r="B1322" s="296"/>
      <c r="C1322" s="296"/>
      <c r="D1322" s="295"/>
      <c r="E1322" s="294" t="s">
        <v>1087</v>
      </c>
      <c r="F1322" s="294" t="s">
        <v>35</v>
      </c>
      <c r="G1322" s="294" t="s">
        <v>36</v>
      </c>
      <c r="H1322" s="287"/>
      <c r="I1322" s="287"/>
    </row>
    <row r="1323" spans="1:9">
      <c r="A1323" s="287"/>
      <c r="B1323" s="291" t="s">
        <v>176</v>
      </c>
      <c r="C1323" s="291" t="s">
        <v>1135</v>
      </c>
      <c r="D1323" s="293" t="s">
        <v>1134</v>
      </c>
      <c r="E1323" s="289">
        <v>43923</v>
      </c>
      <c r="F1323" s="289">
        <v>43927</v>
      </c>
      <c r="G1323" s="289">
        <f>F1323+32</f>
        <v>43959</v>
      </c>
      <c r="H1323" s="287"/>
      <c r="I1323" s="287"/>
    </row>
    <row r="1324" spans="1:9">
      <c r="A1324" s="287"/>
      <c r="B1324" s="291" t="s">
        <v>319</v>
      </c>
      <c r="C1324" s="291" t="s">
        <v>1133</v>
      </c>
      <c r="D1324" s="292"/>
      <c r="E1324" s="289">
        <f>E1323+7</f>
        <v>43930</v>
      </c>
      <c r="F1324" s="289">
        <f>F1323+7</f>
        <v>43934</v>
      </c>
      <c r="G1324" s="289">
        <f>G1323+7</f>
        <v>43966</v>
      </c>
      <c r="H1324" s="287"/>
      <c r="I1324" s="287"/>
    </row>
    <row r="1325" spans="1:9">
      <c r="A1325" s="287"/>
      <c r="B1325" s="291" t="s">
        <v>505</v>
      </c>
      <c r="C1325" s="291" t="s">
        <v>1132</v>
      </c>
      <c r="D1325" s="292"/>
      <c r="E1325" s="289">
        <f>E1324+7</f>
        <v>43937</v>
      </c>
      <c r="F1325" s="289">
        <f>F1324+7</f>
        <v>43941</v>
      </c>
      <c r="G1325" s="289">
        <f>G1324+7</f>
        <v>43973</v>
      </c>
      <c r="H1325" s="287"/>
      <c r="I1325" s="287"/>
    </row>
    <row r="1326" spans="1:9">
      <c r="A1326" s="287"/>
      <c r="B1326" s="291" t="s">
        <v>343</v>
      </c>
      <c r="C1326" s="291" t="s">
        <v>1131</v>
      </c>
      <c r="D1326" s="290"/>
      <c r="E1326" s="289">
        <f>E1325+7</f>
        <v>43944</v>
      </c>
      <c r="F1326" s="289">
        <f>F1325+7</f>
        <v>43948</v>
      </c>
      <c r="G1326" s="289">
        <f>G1325+7</f>
        <v>43980</v>
      </c>
      <c r="H1326" s="287"/>
      <c r="I1326" s="287"/>
    </row>
    <row r="1327" spans="1:9">
      <c r="A1327" s="287"/>
      <c r="B1327" s="305"/>
      <c r="C1327" s="311"/>
      <c r="D1327" s="304"/>
      <c r="E1327" s="303"/>
      <c r="F1327" s="303"/>
      <c r="G1327" s="303"/>
      <c r="H1327" s="287"/>
      <c r="I1327" s="287"/>
    </row>
    <row r="1328" spans="1:9">
      <c r="A1328" s="287"/>
      <c r="B1328" s="298" t="s">
        <v>31</v>
      </c>
      <c r="C1328" s="298" t="s">
        <v>32</v>
      </c>
      <c r="D1328" s="297" t="s">
        <v>33</v>
      </c>
      <c r="E1328" s="294" t="s">
        <v>172</v>
      </c>
      <c r="F1328" s="294" t="s">
        <v>172</v>
      </c>
      <c r="G1328" s="294" t="s">
        <v>262</v>
      </c>
      <c r="H1328" s="287"/>
      <c r="I1328" s="287"/>
    </row>
    <row r="1329" spans="1:9">
      <c r="A1329" s="287"/>
      <c r="B1329" s="296"/>
      <c r="C1329" s="296"/>
      <c r="D1329" s="295"/>
      <c r="E1329" s="294" t="s">
        <v>1087</v>
      </c>
      <c r="F1329" s="294" t="s">
        <v>35</v>
      </c>
      <c r="G1329" s="294" t="s">
        <v>36</v>
      </c>
      <c r="H1329" s="287"/>
      <c r="I1329" s="287"/>
    </row>
    <row r="1330" spans="1:9">
      <c r="A1330" s="287"/>
      <c r="B1330" s="291" t="s">
        <v>1130</v>
      </c>
      <c r="C1330" s="291" t="s">
        <v>1129</v>
      </c>
      <c r="D1330" s="293" t="s">
        <v>1128</v>
      </c>
      <c r="E1330" s="289">
        <v>43917</v>
      </c>
      <c r="F1330" s="289">
        <v>43923</v>
      </c>
      <c r="G1330" s="289">
        <f>F1330+25</f>
        <v>43948</v>
      </c>
      <c r="H1330" s="287"/>
      <c r="I1330" s="287"/>
    </row>
    <row r="1331" spans="1:9">
      <c r="A1331" s="287"/>
      <c r="B1331" s="291" t="s">
        <v>1127</v>
      </c>
      <c r="C1331" s="291" t="s">
        <v>1126</v>
      </c>
      <c r="D1331" s="292"/>
      <c r="E1331" s="289">
        <f>E1330+7</f>
        <v>43924</v>
      </c>
      <c r="F1331" s="289">
        <f>F1330+7</f>
        <v>43930</v>
      </c>
      <c r="G1331" s="289">
        <f>G1330+7</f>
        <v>43955</v>
      </c>
      <c r="H1331" s="287"/>
      <c r="I1331" s="287"/>
    </row>
    <row r="1332" spans="1:9">
      <c r="A1332" s="287"/>
      <c r="B1332" s="291" t="s">
        <v>1125</v>
      </c>
      <c r="C1332" s="291" t="s">
        <v>1124</v>
      </c>
      <c r="D1332" s="292"/>
      <c r="E1332" s="289">
        <f>E1331+7</f>
        <v>43931</v>
      </c>
      <c r="F1332" s="289">
        <f>F1331+7</f>
        <v>43937</v>
      </c>
      <c r="G1332" s="289">
        <f>G1331+7</f>
        <v>43962</v>
      </c>
      <c r="H1332" s="287"/>
      <c r="I1332" s="287"/>
    </row>
    <row r="1333" spans="1:9">
      <c r="A1333" s="287"/>
      <c r="B1333" s="291" t="s">
        <v>1123</v>
      </c>
      <c r="C1333" s="291" t="s">
        <v>1122</v>
      </c>
      <c r="D1333" s="292"/>
      <c r="E1333" s="289">
        <f>E1332+7</f>
        <v>43938</v>
      </c>
      <c r="F1333" s="289">
        <f>F1332+7</f>
        <v>43944</v>
      </c>
      <c r="G1333" s="289">
        <f>G1332+7</f>
        <v>43969</v>
      </c>
      <c r="H1333" s="287"/>
      <c r="I1333" s="287"/>
    </row>
    <row r="1334" spans="1:9">
      <c r="A1334" s="287"/>
      <c r="B1334" s="291" t="s">
        <v>1121</v>
      </c>
      <c r="C1334" s="291" t="s">
        <v>1120</v>
      </c>
      <c r="D1334" s="290"/>
      <c r="E1334" s="289">
        <f>E1333+7</f>
        <v>43945</v>
      </c>
      <c r="F1334" s="289">
        <f>F1333+7</f>
        <v>43951</v>
      </c>
      <c r="G1334" s="289">
        <f>G1333+7</f>
        <v>43976</v>
      </c>
      <c r="H1334" s="287"/>
      <c r="I1334" s="287"/>
    </row>
    <row r="1335" spans="1:9">
      <c r="A1335" s="287"/>
      <c r="B1335" s="287"/>
      <c r="C1335" s="310"/>
      <c r="D1335" s="287"/>
      <c r="E1335" s="287"/>
      <c r="F1335" s="309"/>
      <c r="G1335" s="287"/>
      <c r="H1335" s="287"/>
      <c r="I1335" s="287"/>
    </row>
    <row r="1336" spans="1:9">
      <c r="A1336" s="287"/>
      <c r="B1336" s="298" t="s">
        <v>31</v>
      </c>
      <c r="C1336" s="298" t="s">
        <v>32</v>
      </c>
      <c r="D1336" s="297" t="s">
        <v>33</v>
      </c>
      <c r="E1336" s="294" t="s">
        <v>172</v>
      </c>
      <c r="F1336" s="294" t="s">
        <v>172</v>
      </c>
      <c r="G1336" s="294" t="s">
        <v>262</v>
      </c>
      <c r="H1336" s="287"/>
      <c r="I1336" s="287"/>
    </row>
    <row r="1337" spans="1:9">
      <c r="A1337" s="287"/>
      <c r="B1337" s="296"/>
      <c r="C1337" s="296"/>
      <c r="D1337" s="295"/>
      <c r="E1337" s="294" t="s">
        <v>1087</v>
      </c>
      <c r="F1337" s="294" t="s">
        <v>35</v>
      </c>
      <c r="G1337" s="294" t="s">
        <v>36</v>
      </c>
      <c r="H1337" s="287"/>
      <c r="I1337" s="287"/>
    </row>
    <row r="1338" spans="1:9">
      <c r="A1338" s="287"/>
      <c r="B1338" s="291" t="s">
        <v>510</v>
      </c>
      <c r="C1338" s="291" t="s">
        <v>321</v>
      </c>
      <c r="D1338" s="293" t="s">
        <v>1119</v>
      </c>
      <c r="E1338" s="289">
        <v>43921</v>
      </c>
      <c r="F1338" s="289">
        <v>43925</v>
      </c>
      <c r="G1338" s="289">
        <f>F1338+26</f>
        <v>43951</v>
      </c>
      <c r="H1338" s="287"/>
      <c r="I1338" s="287"/>
    </row>
    <row r="1339" spans="1:9">
      <c r="A1339" s="287"/>
      <c r="B1339" s="291" t="s">
        <v>511</v>
      </c>
      <c r="C1339" s="291" t="s">
        <v>1118</v>
      </c>
      <c r="D1339" s="292"/>
      <c r="E1339" s="289">
        <f>E1338+7</f>
        <v>43928</v>
      </c>
      <c r="F1339" s="289">
        <f>F1338+7</f>
        <v>43932</v>
      </c>
      <c r="G1339" s="289">
        <f>G1338+7</f>
        <v>43958</v>
      </c>
      <c r="H1339" s="287"/>
      <c r="I1339" s="287"/>
    </row>
    <row r="1340" spans="1:9">
      <c r="A1340" s="287"/>
      <c r="B1340" s="291" t="s">
        <v>512</v>
      </c>
      <c r="C1340" s="291" t="s">
        <v>145</v>
      </c>
      <c r="D1340" s="292"/>
      <c r="E1340" s="289">
        <f>E1339+7</f>
        <v>43935</v>
      </c>
      <c r="F1340" s="289">
        <f>F1339+7</f>
        <v>43939</v>
      </c>
      <c r="G1340" s="289">
        <f>G1339+7</f>
        <v>43965</v>
      </c>
      <c r="H1340" s="287"/>
      <c r="I1340" s="287"/>
    </row>
    <row r="1341" spans="1:9">
      <c r="A1341" s="287"/>
      <c r="B1341" s="291" t="s">
        <v>513</v>
      </c>
      <c r="C1341" s="291" t="s">
        <v>1117</v>
      </c>
      <c r="D1341" s="290"/>
      <c r="E1341" s="289">
        <f>E1340+7</f>
        <v>43942</v>
      </c>
      <c r="F1341" s="289">
        <f>F1340+7</f>
        <v>43946</v>
      </c>
      <c r="G1341" s="289">
        <f>G1340+7</f>
        <v>43972</v>
      </c>
      <c r="H1341" s="287"/>
      <c r="I1341" s="287"/>
    </row>
    <row r="1342" spans="1:9">
      <c r="A1342" s="287"/>
      <c r="B1342" s="305"/>
      <c r="C1342" s="305"/>
      <c r="D1342" s="304"/>
      <c r="E1342" s="303"/>
      <c r="F1342" s="303"/>
      <c r="G1342" s="303"/>
      <c r="H1342" s="287"/>
      <c r="I1342" s="287"/>
    </row>
    <row r="1343" spans="1:9">
      <c r="A1343" s="302" t="s">
        <v>265</v>
      </c>
      <c r="B1343" s="288"/>
      <c r="C1343" s="288"/>
      <c r="D1343" s="287"/>
      <c r="E1343" s="287"/>
      <c r="F1343" s="287"/>
      <c r="G1343" s="287"/>
      <c r="H1343" s="287"/>
      <c r="I1343" s="287"/>
    </row>
    <row r="1344" spans="1:9">
      <c r="A1344" s="287"/>
      <c r="B1344" s="298" t="s">
        <v>31</v>
      </c>
      <c r="C1344" s="298" t="s">
        <v>32</v>
      </c>
      <c r="D1344" s="297" t="s">
        <v>33</v>
      </c>
      <c r="E1344" s="294" t="s">
        <v>172</v>
      </c>
      <c r="F1344" s="294" t="s">
        <v>172</v>
      </c>
      <c r="G1344" s="294" t="s">
        <v>265</v>
      </c>
      <c r="H1344" s="287"/>
      <c r="I1344" s="287"/>
    </row>
    <row r="1345" spans="1:9">
      <c r="A1345" s="287"/>
      <c r="B1345" s="296"/>
      <c r="C1345" s="296"/>
      <c r="D1345" s="295"/>
      <c r="E1345" s="294" t="s">
        <v>1087</v>
      </c>
      <c r="F1345" s="294" t="s">
        <v>35</v>
      </c>
      <c r="G1345" s="294" t="s">
        <v>36</v>
      </c>
      <c r="H1345" s="287"/>
      <c r="I1345" s="287"/>
    </row>
    <row r="1346" spans="1:9">
      <c r="A1346" s="287"/>
      <c r="B1346" s="291" t="s">
        <v>496</v>
      </c>
      <c r="C1346" s="291" t="s">
        <v>165</v>
      </c>
      <c r="D1346" s="293" t="s">
        <v>1116</v>
      </c>
      <c r="E1346" s="289">
        <v>43920</v>
      </c>
      <c r="F1346" s="289">
        <v>43923</v>
      </c>
      <c r="G1346" s="289">
        <f>F1346+36</f>
        <v>43959</v>
      </c>
      <c r="H1346" s="287"/>
      <c r="I1346" s="287"/>
    </row>
    <row r="1347" spans="1:9">
      <c r="A1347" s="308"/>
      <c r="B1347" s="291" t="s">
        <v>497</v>
      </c>
      <c r="C1347" s="291" t="s">
        <v>12</v>
      </c>
      <c r="D1347" s="292"/>
      <c r="E1347" s="289">
        <f>E1346+7</f>
        <v>43927</v>
      </c>
      <c r="F1347" s="289">
        <f>F1346+7</f>
        <v>43930</v>
      </c>
      <c r="G1347" s="289">
        <f>G1346+7</f>
        <v>43966</v>
      </c>
      <c r="H1347" s="287"/>
      <c r="I1347" s="287"/>
    </row>
    <row r="1348" spans="1:9">
      <c r="A1348" s="308"/>
      <c r="B1348" s="291" t="s">
        <v>498</v>
      </c>
      <c r="C1348" s="291" t="s">
        <v>1115</v>
      </c>
      <c r="D1348" s="292"/>
      <c r="E1348" s="289">
        <f>E1347+7</f>
        <v>43934</v>
      </c>
      <c r="F1348" s="289">
        <f>F1347+7</f>
        <v>43937</v>
      </c>
      <c r="G1348" s="289">
        <f>G1347+7</f>
        <v>43973</v>
      </c>
      <c r="H1348" s="287"/>
      <c r="I1348" s="287"/>
    </row>
    <row r="1349" spans="1:9">
      <c r="A1349" s="308"/>
      <c r="B1349" s="291" t="s">
        <v>495</v>
      </c>
      <c r="C1349" s="291" t="s">
        <v>58</v>
      </c>
      <c r="D1349" s="292"/>
      <c r="E1349" s="289">
        <f>E1348+7</f>
        <v>43941</v>
      </c>
      <c r="F1349" s="289">
        <f>F1348+7</f>
        <v>43944</v>
      </c>
      <c r="G1349" s="289">
        <f>G1348+7</f>
        <v>43980</v>
      </c>
      <c r="H1349" s="287"/>
      <c r="I1349" s="287"/>
    </row>
    <row r="1350" spans="1:9">
      <c r="A1350" s="308"/>
      <c r="B1350" s="291" t="s">
        <v>499</v>
      </c>
      <c r="C1350" s="291" t="s">
        <v>6</v>
      </c>
      <c r="D1350" s="290"/>
      <c r="E1350" s="289">
        <f>E1349+7</f>
        <v>43948</v>
      </c>
      <c r="F1350" s="289">
        <f>F1349+7</f>
        <v>43951</v>
      </c>
      <c r="G1350" s="289">
        <f>G1349+7</f>
        <v>43987</v>
      </c>
      <c r="H1350" s="287"/>
      <c r="I1350" s="287"/>
    </row>
    <row r="1351" spans="1:9">
      <c r="A1351" s="308"/>
      <c r="B1351" s="305"/>
      <c r="C1351" s="305"/>
      <c r="D1351" s="304"/>
      <c r="E1351" s="303"/>
      <c r="F1351" s="303"/>
      <c r="G1351" s="303"/>
      <c r="H1351" s="287"/>
      <c r="I1351" s="287"/>
    </row>
    <row r="1352" spans="1:9">
      <c r="A1352" s="308" t="s">
        <v>1114</v>
      </c>
      <c r="B1352" s="305"/>
      <c r="C1352" s="305"/>
      <c r="D1352" s="304"/>
      <c r="E1352" s="303"/>
      <c r="F1352" s="303"/>
      <c r="G1352" s="303"/>
      <c r="H1352" s="287"/>
      <c r="I1352" s="287"/>
    </row>
    <row r="1353" spans="1:9">
      <c r="A1353" s="308"/>
      <c r="B1353" s="298" t="s">
        <v>31</v>
      </c>
      <c r="C1353" s="298" t="s">
        <v>32</v>
      </c>
      <c r="D1353" s="297" t="s">
        <v>33</v>
      </c>
      <c r="E1353" s="294" t="s">
        <v>172</v>
      </c>
      <c r="F1353" s="294" t="s">
        <v>172</v>
      </c>
      <c r="G1353" s="294" t="s">
        <v>1114</v>
      </c>
      <c r="H1353" s="287"/>
      <c r="I1353" s="287"/>
    </row>
    <row r="1354" spans="1:9">
      <c r="A1354" s="308"/>
      <c r="B1354" s="296"/>
      <c r="C1354" s="296"/>
      <c r="D1354" s="295"/>
      <c r="E1354" s="294" t="s">
        <v>1087</v>
      </c>
      <c r="F1354" s="294" t="s">
        <v>35</v>
      </c>
      <c r="G1354" s="294" t="s">
        <v>36</v>
      </c>
      <c r="H1354" s="287"/>
      <c r="I1354" s="287"/>
    </row>
    <row r="1355" spans="1:9">
      <c r="A1355" s="308"/>
      <c r="B1355" s="291" t="s">
        <v>1113</v>
      </c>
      <c r="C1355" s="291" t="s">
        <v>1112</v>
      </c>
      <c r="D1355" s="293" t="s">
        <v>1111</v>
      </c>
      <c r="E1355" s="289">
        <v>43923</v>
      </c>
      <c r="F1355" s="289">
        <v>43927</v>
      </c>
      <c r="G1355" s="289">
        <f>F1355+30</f>
        <v>43957</v>
      </c>
      <c r="H1355" s="287"/>
      <c r="I1355" s="287"/>
    </row>
    <row r="1356" spans="1:9">
      <c r="A1356" s="308"/>
      <c r="B1356" s="291" t="s">
        <v>1110</v>
      </c>
      <c r="C1356" s="291" t="s">
        <v>1109</v>
      </c>
      <c r="D1356" s="292"/>
      <c r="E1356" s="289">
        <f>E1355+7</f>
        <v>43930</v>
      </c>
      <c r="F1356" s="289">
        <f>F1355+7</f>
        <v>43934</v>
      </c>
      <c r="G1356" s="289">
        <f>G1355+7</f>
        <v>43964</v>
      </c>
      <c r="H1356" s="287"/>
      <c r="I1356" s="287"/>
    </row>
    <row r="1357" spans="1:9">
      <c r="A1357" s="308"/>
      <c r="B1357" s="291" t="s">
        <v>1108</v>
      </c>
      <c r="C1357" s="291" t="s">
        <v>1107</v>
      </c>
      <c r="D1357" s="292"/>
      <c r="E1357" s="289">
        <f>E1356+7</f>
        <v>43937</v>
      </c>
      <c r="F1357" s="289">
        <f>F1356+7</f>
        <v>43941</v>
      </c>
      <c r="G1357" s="289">
        <f>G1356+7</f>
        <v>43971</v>
      </c>
      <c r="H1357" s="287"/>
      <c r="I1357" s="287"/>
    </row>
    <row r="1358" spans="1:9">
      <c r="A1358" s="287"/>
      <c r="B1358" s="291" t="s">
        <v>81</v>
      </c>
      <c r="C1358" s="291" t="s">
        <v>1106</v>
      </c>
      <c r="D1358" s="290"/>
      <c r="E1358" s="289">
        <f>E1357+7</f>
        <v>43944</v>
      </c>
      <c r="F1358" s="289">
        <f>F1357+7</f>
        <v>43948</v>
      </c>
      <c r="G1358" s="289">
        <f>G1357+7</f>
        <v>43978</v>
      </c>
      <c r="H1358" s="300"/>
      <c r="I1358" s="287"/>
    </row>
    <row r="1359" spans="1:9">
      <c r="A1359" s="287"/>
      <c r="B1359" s="305"/>
      <c r="C1359" s="305"/>
      <c r="D1359" s="304"/>
      <c r="E1359" s="303"/>
      <c r="F1359" s="303"/>
      <c r="G1359" s="303"/>
      <c r="H1359" s="300"/>
      <c r="I1359" s="287"/>
    </row>
    <row r="1360" spans="1:9">
      <c r="A1360" s="307" t="s">
        <v>1105</v>
      </c>
      <c r="B1360" s="307"/>
      <c r="C1360" s="307"/>
      <c r="D1360" s="306"/>
      <c r="E1360" s="306"/>
      <c r="F1360" s="306"/>
      <c r="G1360" s="306"/>
      <c r="H1360" s="300"/>
      <c r="I1360" s="287"/>
    </row>
    <row r="1361" spans="1:9">
      <c r="A1361" s="302" t="s">
        <v>1097</v>
      </c>
      <c r="B1361" s="288"/>
      <c r="C1361" s="288"/>
      <c r="D1361" s="287"/>
      <c r="E1361" s="287"/>
      <c r="F1361" s="287"/>
      <c r="G1361" s="287"/>
      <c r="H1361" s="300"/>
      <c r="I1361" s="287"/>
    </row>
    <row r="1362" spans="1:9">
      <c r="A1362" s="287"/>
      <c r="B1362" s="298" t="s">
        <v>31</v>
      </c>
      <c r="C1362" s="298" t="s">
        <v>32</v>
      </c>
      <c r="D1362" s="297" t="s">
        <v>33</v>
      </c>
      <c r="E1362" s="294" t="s">
        <v>172</v>
      </c>
      <c r="F1362" s="294" t="s">
        <v>172</v>
      </c>
      <c r="G1362" s="294" t="s">
        <v>1097</v>
      </c>
      <c r="H1362" s="300"/>
      <c r="I1362" s="287"/>
    </row>
    <row r="1363" spans="1:9">
      <c r="A1363" s="287"/>
      <c r="B1363" s="296"/>
      <c r="C1363" s="296"/>
      <c r="D1363" s="295"/>
      <c r="E1363" s="294" t="s">
        <v>1087</v>
      </c>
      <c r="F1363" s="294" t="s">
        <v>35</v>
      </c>
      <c r="G1363" s="294" t="s">
        <v>36</v>
      </c>
      <c r="H1363" s="300"/>
      <c r="I1363" s="287"/>
    </row>
    <row r="1364" spans="1:9">
      <c r="A1364" s="287"/>
      <c r="B1364" s="291" t="s">
        <v>1104</v>
      </c>
      <c r="C1364" s="291" t="s">
        <v>1101</v>
      </c>
      <c r="D1364" s="293" t="s">
        <v>1103</v>
      </c>
      <c r="E1364" s="289">
        <v>43923</v>
      </c>
      <c r="F1364" s="289">
        <v>43928</v>
      </c>
      <c r="G1364" s="289">
        <f>F1364+13</f>
        <v>43941</v>
      </c>
      <c r="H1364" s="300"/>
      <c r="I1364" s="287"/>
    </row>
    <row r="1365" spans="1:9">
      <c r="A1365" s="287"/>
      <c r="B1365" s="291" t="s">
        <v>1102</v>
      </c>
      <c r="C1365" s="291" t="s">
        <v>1101</v>
      </c>
      <c r="D1365" s="292"/>
      <c r="E1365" s="289">
        <f>E1364+7</f>
        <v>43930</v>
      </c>
      <c r="F1365" s="289">
        <f>F1364+7</f>
        <v>43935</v>
      </c>
      <c r="G1365" s="289">
        <f>G1364+7</f>
        <v>43948</v>
      </c>
      <c r="H1365" s="300"/>
      <c r="I1365" s="287"/>
    </row>
    <row r="1366" spans="1:9">
      <c r="A1366" s="287"/>
      <c r="B1366" s="291" t="s">
        <v>1100</v>
      </c>
      <c r="C1366" s="291" t="s">
        <v>1098</v>
      </c>
      <c r="D1366" s="292"/>
      <c r="E1366" s="289">
        <f>E1365+7</f>
        <v>43937</v>
      </c>
      <c r="F1366" s="289">
        <f>F1365+7</f>
        <v>43942</v>
      </c>
      <c r="G1366" s="289">
        <f>G1365+7</f>
        <v>43955</v>
      </c>
      <c r="H1366" s="300"/>
      <c r="I1366" s="287"/>
    </row>
    <row r="1367" spans="1:9">
      <c r="A1367" s="287"/>
      <c r="B1367" s="291" t="s">
        <v>1099</v>
      </c>
      <c r="C1367" s="291" t="s">
        <v>1098</v>
      </c>
      <c r="D1367" s="290"/>
      <c r="E1367" s="289">
        <f>E1366+7</f>
        <v>43944</v>
      </c>
      <c r="F1367" s="289">
        <f>F1366+7</f>
        <v>43949</v>
      </c>
      <c r="G1367" s="289">
        <f>G1366+7</f>
        <v>43962</v>
      </c>
      <c r="H1367" s="300"/>
      <c r="I1367" s="287"/>
    </row>
    <row r="1368" spans="1:9">
      <c r="A1368" s="287"/>
      <c r="B1368" s="305"/>
      <c r="C1368" s="305"/>
      <c r="D1368" s="304"/>
      <c r="E1368" s="303"/>
      <c r="F1368" s="303"/>
      <c r="G1368" s="303"/>
      <c r="H1368" s="300"/>
      <c r="I1368" s="287"/>
    </row>
    <row r="1369" spans="1:9">
      <c r="A1369" s="287"/>
      <c r="B1369" s="298" t="s">
        <v>31</v>
      </c>
      <c r="C1369" s="298" t="s">
        <v>32</v>
      </c>
      <c r="D1369" s="297" t="s">
        <v>33</v>
      </c>
      <c r="E1369" s="294" t="s">
        <v>172</v>
      </c>
      <c r="F1369" s="294" t="s">
        <v>172</v>
      </c>
      <c r="G1369" s="294" t="s">
        <v>1097</v>
      </c>
      <c r="H1369" s="300"/>
      <c r="I1369" s="287"/>
    </row>
    <row r="1370" spans="1:9">
      <c r="A1370" s="287"/>
      <c r="B1370" s="296"/>
      <c r="C1370" s="296"/>
      <c r="D1370" s="295"/>
      <c r="E1370" s="294" t="s">
        <v>1087</v>
      </c>
      <c r="F1370" s="294" t="s">
        <v>35</v>
      </c>
      <c r="G1370" s="294" t="s">
        <v>36</v>
      </c>
      <c r="H1370" s="300"/>
      <c r="I1370" s="287"/>
    </row>
    <row r="1371" spans="1:9">
      <c r="A1371" s="287"/>
      <c r="B1371" s="291" t="s">
        <v>1096</v>
      </c>
      <c r="C1371" s="291" t="s">
        <v>1090</v>
      </c>
      <c r="D1371" s="293" t="s">
        <v>1095</v>
      </c>
      <c r="E1371" s="289">
        <v>43921</v>
      </c>
      <c r="F1371" s="289">
        <v>43925</v>
      </c>
      <c r="G1371" s="289">
        <f>F1371+14</f>
        <v>43939</v>
      </c>
      <c r="H1371" s="300"/>
      <c r="I1371" s="287"/>
    </row>
    <row r="1372" spans="1:9">
      <c r="A1372" s="287"/>
      <c r="B1372" s="291" t="s">
        <v>1094</v>
      </c>
      <c r="C1372" s="291" t="s">
        <v>1092</v>
      </c>
      <c r="D1372" s="292"/>
      <c r="E1372" s="289">
        <f>E1371+7</f>
        <v>43928</v>
      </c>
      <c r="F1372" s="289">
        <f>F1371+7</f>
        <v>43932</v>
      </c>
      <c r="G1372" s="289">
        <f>G1371+7</f>
        <v>43946</v>
      </c>
      <c r="H1372" s="300"/>
      <c r="I1372" s="287"/>
    </row>
    <row r="1373" spans="1:9">
      <c r="A1373" s="287"/>
      <c r="B1373" s="291" t="s">
        <v>1093</v>
      </c>
      <c r="C1373" s="291" t="s">
        <v>1092</v>
      </c>
      <c r="D1373" s="292"/>
      <c r="E1373" s="289">
        <f>E1372+7</f>
        <v>43935</v>
      </c>
      <c r="F1373" s="289">
        <f>F1372+7</f>
        <v>43939</v>
      </c>
      <c r="G1373" s="289">
        <f>G1372+7</f>
        <v>43953</v>
      </c>
      <c r="H1373" s="300"/>
      <c r="I1373" s="287"/>
    </row>
    <row r="1374" spans="1:9">
      <c r="A1374" s="287"/>
      <c r="B1374" s="291" t="s">
        <v>1091</v>
      </c>
      <c r="C1374" s="291" t="s">
        <v>1090</v>
      </c>
      <c r="D1374" s="290"/>
      <c r="E1374" s="289">
        <f>E1373+7</f>
        <v>43942</v>
      </c>
      <c r="F1374" s="289">
        <f>F1373+7</f>
        <v>43946</v>
      </c>
      <c r="G1374" s="289">
        <f>G1373+7</f>
        <v>43960</v>
      </c>
      <c r="H1374" s="300"/>
      <c r="I1374" s="287"/>
    </row>
    <row r="1375" spans="1:9">
      <c r="A1375" s="302" t="s">
        <v>281</v>
      </c>
      <c r="B1375" s="301"/>
      <c r="C1375" s="301"/>
      <c r="D1375" s="287"/>
      <c r="E1375" s="287"/>
      <c r="F1375" s="287"/>
      <c r="G1375" s="287"/>
      <c r="H1375" s="300"/>
      <c r="I1375" s="287"/>
    </row>
    <row r="1376" spans="1:9">
      <c r="A1376" s="287"/>
      <c r="B1376" s="298" t="s">
        <v>31</v>
      </c>
      <c r="C1376" s="298" t="s">
        <v>32</v>
      </c>
      <c r="D1376" s="297" t="s">
        <v>33</v>
      </c>
      <c r="E1376" s="294" t="s">
        <v>172</v>
      </c>
      <c r="F1376" s="294" t="s">
        <v>172</v>
      </c>
      <c r="G1376" s="294" t="s">
        <v>1088</v>
      </c>
      <c r="H1376" s="294" t="s">
        <v>281</v>
      </c>
      <c r="I1376" s="287"/>
    </row>
    <row r="1377" spans="1:9">
      <c r="A1377" s="287"/>
      <c r="B1377" s="296"/>
      <c r="C1377" s="296"/>
      <c r="D1377" s="295"/>
      <c r="E1377" s="294" t="s">
        <v>1087</v>
      </c>
      <c r="F1377" s="294" t="s">
        <v>35</v>
      </c>
      <c r="G1377" s="294" t="s">
        <v>36</v>
      </c>
      <c r="H1377" s="294" t="s">
        <v>36</v>
      </c>
      <c r="I1377" s="287"/>
    </row>
    <row r="1378" spans="1:9">
      <c r="B1378" s="291" t="s">
        <v>62</v>
      </c>
      <c r="C1378" s="291" t="s">
        <v>1086</v>
      </c>
      <c r="D1378" s="293" t="s">
        <v>1085</v>
      </c>
      <c r="E1378" s="289">
        <v>43917</v>
      </c>
      <c r="F1378" s="289">
        <v>43922</v>
      </c>
      <c r="G1378" s="289">
        <f>F1378+10</f>
        <v>43932</v>
      </c>
      <c r="H1378" s="289" t="s">
        <v>1084</v>
      </c>
    </row>
    <row r="1379" spans="1:9">
      <c r="B1379" s="291" t="s">
        <v>340</v>
      </c>
      <c r="C1379" s="291" t="s">
        <v>489</v>
      </c>
      <c r="D1379" s="292"/>
      <c r="E1379" s="289">
        <f>E1378+7</f>
        <v>43924</v>
      </c>
      <c r="F1379" s="289">
        <f>F1378+7</f>
        <v>43929</v>
      </c>
      <c r="G1379" s="289">
        <f>G1378+7</f>
        <v>43939</v>
      </c>
      <c r="H1379" s="289" t="s">
        <v>1084</v>
      </c>
    </row>
    <row r="1380" spans="1:9">
      <c r="B1380" s="291" t="s">
        <v>235</v>
      </c>
      <c r="C1380" s="291" t="s">
        <v>490</v>
      </c>
      <c r="D1380" s="292"/>
      <c r="E1380" s="289">
        <f>E1379+7</f>
        <v>43931</v>
      </c>
      <c r="F1380" s="289">
        <f>F1379+7</f>
        <v>43936</v>
      </c>
      <c r="G1380" s="289">
        <f>G1379+7</f>
        <v>43946</v>
      </c>
      <c r="H1380" s="289" t="s">
        <v>1084</v>
      </c>
    </row>
    <row r="1381" spans="1:9">
      <c r="B1381" s="291" t="s">
        <v>486</v>
      </c>
      <c r="C1381" s="291" t="s">
        <v>341</v>
      </c>
      <c r="D1381" s="292"/>
      <c r="E1381" s="289">
        <f>E1380+7</f>
        <v>43938</v>
      </c>
      <c r="F1381" s="289">
        <f>F1380+7</f>
        <v>43943</v>
      </c>
      <c r="G1381" s="289">
        <f>G1380+7</f>
        <v>43953</v>
      </c>
      <c r="H1381" s="289" t="s">
        <v>1084</v>
      </c>
    </row>
    <row r="1382" spans="1:9">
      <c r="B1382" s="291" t="s">
        <v>487</v>
      </c>
      <c r="C1382" s="291" t="s">
        <v>491</v>
      </c>
      <c r="D1382" s="290"/>
      <c r="E1382" s="289">
        <f>E1381+7</f>
        <v>43945</v>
      </c>
      <c r="F1382" s="289">
        <f>F1381+7</f>
        <v>43950</v>
      </c>
      <c r="G1382" s="289">
        <f>G1381+7</f>
        <v>43960</v>
      </c>
      <c r="H1382" s="289" t="s">
        <v>1084</v>
      </c>
    </row>
    <row r="1384" spans="1:9">
      <c r="A1384" s="299" t="s">
        <v>1089</v>
      </c>
      <c r="B1384" s="288"/>
      <c r="C1384" s="288"/>
      <c r="D1384" s="287"/>
      <c r="E1384" s="287"/>
      <c r="F1384" s="287"/>
      <c r="G1384" s="287"/>
    </row>
    <row r="1385" spans="1:9">
      <c r="B1385" s="298" t="s">
        <v>31</v>
      </c>
      <c r="C1385" s="298" t="s">
        <v>32</v>
      </c>
      <c r="D1385" s="297" t="s">
        <v>33</v>
      </c>
      <c r="E1385" s="294" t="s">
        <v>172</v>
      </c>
      <c r="F1385" s="294" t="s">
        <v>172</v>
      </c>
      <c r="G1385" s="294" t="s">
        <v>1088</v>
      </c>
      <c r="H1385" s="294" t="s">
        <v>281</v>
      </c>
    </row>
    <row r="1386" spans="1:9">
      <c r="B1386" s="296"/>
      <c r="C1386" s="296"/>
      <c r="D1386" s="295"/>
      <c r="E1386" s="294" t="s">
        <v>1087</v>
      </c>
      <c r="F1386" s="294" t="s">
        <v>35</v>
      </c>
      <c r="G1386" s="294" t="s">
        <v>36</v>
      </c>
      <c r="H1386" s="294" t="s">
        <v>36</v>
      </c>
    </row>
    <row r="1387" spans="1:9">
      <c r="B1387" s="291" t="s">
        <v>62</v>
      </c>
      <c r="C1387" s="291" t="s">
        <v>1086</v>
      </c>
      <c r="D1387" s="293" t="s">
        <v>1085</v>
      </c>
      <c r="E1387" s="289">
        <v>43917</v>
      </c>
      <c r="F1387" s="289">
        <v>43922</v>
      </c>
      <c r="G1387" s="289">
        <f>F1387+10</f>
        <v>43932</v>
      </c>
      <c r="H1387" s="289" t="s">
        <v>1084</v>
      </c>
    </row>
    <row r="1388" spans="1:9">
      <c r="B1388" s="291" t="s">
        <v>340</v>
      </c>
      <c r="C1388" s="291" t="s">
        <v>489</v>
      </c>
      <c r="D1388" s="292"/>
      <c r="E1388" s="289">
        <f>E1387+7</f>
        <v>43924</v>
      </c>
      <c r="F1388" s="289">
        <f>F1387+7</f>
        <v>43929</v>
      </c>
      <c r="G1388" s="289">
        <f>G1387+7</f>
        <v>43939</v>
      </c>
      <c r="H1388" s="289" t="s">
        <v>1084</v>
      </c>
    </row>
    <row r="1389" spans="1:9">
      <c r="B1389" s="291" t="s">
        <v>235</v>
      </c>
      <c r="C1389" s="291" t="s">
        <v>490</v>
      </c>
      <c r="D1389" s="292"/>
      <c r="E1389" s="289">
        <f>E1388+7</f>
        <v>43931</v>
      </c>
      <c r="F1389" s="289">
        <f>F1388+7</f>
        <v>43936</v>
      </c>
      <c r="G1389" s="289">
        <f>G1388+7</f>
        <v>43946</v>
      </c>
      <c r="H1389" s="289" t="s">
        <v>1084</v>
      </c>
    </row>
    <row r="1390" spans="1:9">
      <c r="B1390" s="291" t="s">
        <v>486</v>
      </c>
      <c r="C1390" s="291" t="s">
        <v>341</v>
      </c>
      <c r="D1390" s="292"/>
      <c r="E1390" s="289">
        <f>E1389+7</f>
        <v>43938</v>
      </c>
      <c r="F1390" s="289">
        <f>F1389+7</f>
        <v>43943</v>
      </c>
      <c r="G1390" s="289">
        <f>G1389+7</f>
        <v>43953</v>
      </c>
      <c r="H1390" s="289" t="s">
        <v>1084</v>
      </c>
    </row>
    <row r="1391" spans="1:9">
      <c r="B1391" s="291" t="s">
        <v>487</v>
      </c>
      <c r="C1391" s="291" t="s">
        <v>491</v>
      </c>
      <c r="D1391" s="290"/>
      <c r="E1391" s="289">
        <f>E1390+7</f>
        <v>43945</v>
      </c>
      <c r="F1391" s="289">
        <f>F1390+7</f>
        <v>43950</v>
      </c>
      <c r="G1391" s="289">
        <f>G1390+7</f>
        <v>43960</v>
      </c>
      <c r="H1391" s="289" t="s">
        <v>1084</v>
      </c>
    </row>
    <row r="1392" spans="1:9">
      <c r="B1392" s="288"/>
      <c r="C1392" s="288"/>
      <c r="D1392" s="287"/>
      <c r="E1392" s="287"/>
      <c r="F1392" s="287"/>
      <c r="G1392" s="287"/>
    </row>
  </sheetData>
  <mergeCells count="678">
    <mergeCell ref="D1330:D1334"/>
    <mergeCell ref="B1336:B1337"/>
    <mergeCell ref="C1336:C1337"/>
    <mergeCell ref="D1336:D1337"/>
    <mergeCell ref="D1338:D1341"/>
    <mergeCell ref="B1344:B1345"/>
    <mergeCell ref="C1344:C1345"/>
    <mergeCell ref="D1344:D1345"/>
    <mergeCell ref="B1321:B1322"/>
    <mergeCell ref="C1321:C1322"/>
    <mergeCell ref="D1321:D1322"/>
    <mergeCell ref="D1323:D1326"/>
    <mergeCell ref="B1328:B1329"/>
    <mergeCell ref="C1328:C1329"/>
    <mergeCell ref="D1328:D1329"/>
    <mergeCell ref="D1290:D1294"/>
    <mergeCell ref="D1306:D1309"/>
    <mergeCell ref="B1312:B1313"/>
    <mergeCell ref="C1312:C1313"/>
    <mergeCell ref="D1312:D1313"/>
    <mergeCell ref="D1314:D1318"/>
    <mergeCell ref="D1272:D1275"/>
    <mergeCell ref="B1278:B1279"/>
    <mergeCell ref="C1278:C1279"/>
    <mergeCell ref="D1278:D1279"/>
    <mergeCell ref="D1280:D1284"/>
    <mergeCell ref="B1288:B1289"/>
    <mergeCell ref="C1288:C1289"/>
    <mergeCell ref="D1288:D1289"/>
    <mergeCell ref="B1244:B1245"/>
    <mergeCell ref="C1244:C1245"/>
    <mergeCell ref="D1244:D1245"/>
    <mergeCell ref="D1247:D1249"/>
    <mergeCell ref="B1252:B1253"/>
    <mergeCell ref="C1252:C1253"/>
    <mergeCell ref="D1254:D1258"/>
    <mergeCell ref="B1261:B1262"/>
    <mergeCell ref="C1261:C1262"/>
    <mergeCell ref="D1261:D1262"/>
    <mergeCell ref="D1263:D1267"/>
    <mergeCell ref="B1270:B1271"/>
    <mergeCell ref="C1270:C1271"/>
    <mergeCell ref="D1270:D1271"/>
    <mergeCell ref="B1102:B1103"/>
    <mergeCell ref="C1102:C1103"/>
    <mergeCell ref="D1102:D1103"/>
    <mergeCell ref="D1104:D1107"/>
    <mergeCell ref="D1088:D1091"/>
    <mergeCell ref="B1094:B1095"/>
    <mergeCell ref="C1094:C1095"/>
    <mergeCell ref="D1094:D1095"/>
    <mergeCell ref="D1096:D1100"/>
    <mergeCell ref="C1180:C1181"/>
    <mergeCell ref="D1180:D1181"/>
    <mergeCell ref="D1182:D1186"/>
    <mergeCell ref="D1191:D1194"/>
    <mergeCell ref="A1196:B1196"/>
    <mergeCell ref="D1140:D1141"/>
    <mergeCell ref="D1142:D1145"/>
    <mergeCell ref="D1157:D1160"/>
    <mergeCell ref="B1163:B1164"/>
    <mergeCell ref="C1163:C1164"/>
    <mergeCell ref="D1064:D1067"/>
    <mergeCell ref="B1070:B1071"/>
    <mergeCell ref="C1070:C1071"/>
    <mergeCell ref="D1070:D1071"/>
    <mergeCell ref="D1072:D1075"/>
    <mergeCell ref="B1078:B1079"/>
    <mergeCell ref="C1078:C1079"/>
    <mergeCell ref="D1078:D1079"/>
    <mergeCell ref="D1048:D1052"/>
    <mergeCell ref="B1054:B1055"/>
    <mergeCell ref="C1054:C1055"/>
    <mergeCell ref="D1054:D1055"/>
    <mergeCell ref="D1056:D1060"/>
    <mergeCell ref="B1062:B1063"/>
    <mergeCell ref="C1062:C1063"/>
    <mergeCell ref="D1062:D1063"/>
    <mergeCell ref="B1038:B1039"/>
    <mergeCell ref="C1038:C1039"/>
    <mergeCell ref="D1038:D1039"/>
    <mergeCell ref="D1040:D1044"/>
    <mergeCell ref="B1046:B1047"/>
    <mergeCell ref="C1046:C1047"/>
    <mergeCell ref="D1046:D1047"/>
    <mergeCell ref="D1021:D1024"/>
    <mergeCell ref="B1027:B1028"/>
    <mergeCell ref="C1027:C1028"/>
    <mergeCell ref="D1027:D1028"/>
    <mergeCell ref="D1029:D1032"/>
    <mergeCell ref="A1036:G1036"/>
    <mergeCell ref="D1005:D1008"/>
    <mergeCell ref="B1011:B1012"/>
    <mergeCell ref="C1011:C1012"/>
    <mergeCell ref="D1011:D1012"/>
    <mergeCell ref="D1013:D1016"/>
    <mergeCell ref="B1019:B1020"/>
    <mergeCell ref="C1019:C1020"/>
    <mergeCell ref="D1019:D1020"/>
    <mergeCell ref="D990:D993"/>
    <mergeCell ref="B996:B997"/>
    <mergeCell ref="C996:C997"/>
    <mergeCell ref="D996:D997"/>
    <mergeCell ref="D998:D1001"/>
    <mergeCell ref="B1003:B1004"/>
    <mergeCell ref="C1003:C1004"/>
    <mergeCell ref="D1003:D1004"/>
    <mergeCell ref="B980:B981"/>
    <mergeCell ref="C980:C981"/>
    <mergeCell ref="D980:D981"/>
    <mergeCell ref="D982:D985"/>
    <mergeCell ref="B988:B989"/>
    <mergeCell ref="C988:C989"/>
    <mergeCell ref="D988:D989"/>
    <mergeCell ref="B815:B816"/>
    <mergeCell ref="B756:B757"/>
    <mergeCell ref="B774:B775"/>
    <mergeCell ref="B791:B792"/>
    <mergeCell ref="D868:D872"/>
    <mergeCell ref="D885:D889"/>
    <mergeCell ref="D860:D864"/>
    <mergeCell ref="C833:C834"/>
    <mergeCell ref="C774:C775"/>
    <mergeCell ref="D927:D930"/>
    <mergeCell ref="B932:B933"/>
    <mergeCell ref="C932:C933"/>
    <mergeCell ref="D932:D933"/>
    <mergeCell ref="B729:B730"/>
    <mergeCell ref="C729:C730"/>
    <mergeCell ref="B738:B739"/>
    <mergeCell ref="C747:C748"/>
    <mergeCell ref="B807:B808"/>
    <mergeCell ref="C815:C816"/>
    <mergeCell ref="D841:D842"/>
    <mergeCell ref="D701:D702"/>
    <mergeCell ref="D685:D689"/>
    <mergeCell ref="D776:D780"/>
    <mergeCell ref="D833:D834"/>
    <mergeCell ref="D919:D922"/>
    <mergeCell ref="D740:D744"/>
    <mergeCell ref="D711:D712"/>
    <mergeCell ref="D768:D772"/>
    <mergeCell ref="D826:D830"/>
    <mergeCell ref="D824:D825"/>
    <mergeCell ref="D766:D767"/>
    <mergeCell ref="D774:D775"/>
    <mergeCell ref="D713:D717"/>
    <mergeCell ref="D676:D680"/>
    <mergeCell ref="D801:D805"/>
    <mergeCell ref="D875:D876"/>
    <mergeCell ref="D877:D881"/>
    <mergeCell ref="D694:D698"/>
    <mergeCell ref="D703:D707"/>
    <mergeCell ref="D720:D721"/>
    <mergeCell ref="D729:D730"/>
    <mergeCell ref="D749:D753"/>
    <mergeCell ref="D722:D726"/>
    <mergeCell ref="D756:D757"/>
    <mergeCell ref="D731:D735"/>
    <mergeCell ref="D809:D813"/>
    <mergeCell ref="C824:C825"/>
    <mergeCell ref="D738:D739"/>
    <mergeCell ref="D793:D797"/>
    <mergeCell ref="C738:C739"/>
    <mergeCell ref="D817:D821"/>
    <mergeCell ref="D758:D762"/>
    <mergeCell ref="D747:D748"/>
    <mergeCell ref="D785:D789"/>
    <mergeCell ref="D799:D800"/>
    <mergeCell ref="D783:D784"/>
    <mergeCell ref="D807:D808"/>
    <mergeCell ref="D791:D792"/>
    <mergeCell ref="C807:C808"/>
    <mergeCell ref="C791:C792"/>
    <mergeCell ref="C783:C784"/>
    <mergeCell ref="C799:C800"/>
    <mergeCell ref="C665:C666"/>
    <mergeCell ref="C720:C721"/>
    <mergeCell ref="B640:B641"/>
    <mergeCell ref="C615:C616"/>
    <mergeCell ref="C624:C625"/>
    <mergeCell ref="C607:C608"/>
    <mergeCell ref="B624:B625"/>
    <mergeCell ref="B598:B599"/>
    <mergeCell ref="C632:C633"/>
    <mergeCell ref="C692:C693"/>
    <mergeCell ref="C683:C684"/>
    <mergeCell ref="B607:B608"/>
    <mergeCell ref="B683:B684"/>
    <mergeCell ref="B692:B693"/>
    <mergeCell ref="B657:B658"/>
    <mergeCell ref="B674:B675"/>
    <mergeCell ref="B747:B748"/>
    <mergeCell ref="D835:D839"/>
    <mergeCell ref="B766:B767"/>
    <mergeCell ref="B824:B825"/>
    <mergeCell ref="B711:B712"/>
    <mergeCell ref="B701:B702"/>
    <mergeCell ref="B720:B721"/>
    <mergeCell ref="C711:C712"/>
    <mergeCell ref="B799:B800"/>
    <mergeCell ref="D815:D816"/>
    <mergeCell ref="D267:D271"/>
    <mergeCell ref="D292:D293"/>
    <mergeCell ref="C274:C275"/>
    <mergeCell ref="A290:G290"/>
    <mergeCell ref="B274:B275"/>
    <mergeCell ref="D274:D275"/>
    <mergeCell ref="D276:D280"/>
    <mergeCell ref="D283:D284"/>
    <mergeCell ref="B665:B666"/>
    <mergeCell ref="C649:C650"/>
    <mergeCell ref="B615:B616"/>
    <mergeCell ref="B632:B633"/>
    <mergeCell ref="D326:D327"/>
    <mergeCell ref="D328:D332"/>
    <mergeCell ref="B317:B318"/>
    <mergeCell ref="B335:B336"/>
    <mergeCell ref="D335:D336"/>
    <mergeCell ref="B300:B301"/>
    <mergeCell ref="D294:D298"/>
    <mergeCell ref="D300:D301"/>
    <mergeCell ref="C292:C293"/>
    <mergeCell ref="C335:C336"/>
    <mergeCell ref="C308:C309"/>
    <mergeCell ref="B308:B309"/>
    <mergeCell ref="B326:B327"/>
    <mergeCell ref="C326:C327"/>
    <mergeCell ref="D302:D306"/>
    <mergeCell ref="B283:B284"/>
    <mergeCell ref="C317:C318"/>
    <mergeCell ref="C300:C301"/>
    <mergeCell ref="B292:B293"/>
    <mergeCell ref="C283:C284"/>
    <mergeCell ref="D317:D318"/>
    <mergeCell ref="D285:D289"/>
    <mergeCell ref="D343:D344"/>
    <mergeCell ref="C426:C427"/>
    <mergeCell ref="D411:D415"/>
    <mergeCell ref="D360:D361"/>
    <mergeCell ref="B385:B386"/>
    <mergeCell ref="C418:C419"/>
    <mergeCell ref="B393:B394"/>
    <mergeCell ref="B343:B344"/>
    <mergeCell ref="C376:C377"/>
    <mergeCell ref="C368:C369"/>
    <mergeCell ref="D337:D341"/>
    <mergeCell ref="D319:D323"/>
    <mergeCell ref="C343:C344"/>
    <mergeCell ref="C351:C352"/>
    <mergeCell ref="B376:B377"/>
    <mergeCell ref="B360:B361"/>
    <mergeCell ref="B351:B352"/>
    <mergeCell ref="B368:B369"/>
    <mergeCell ref="C360:C361"/>
    <mergeCell ref="A334:B334"/>
    <mergeCell ref="C14:C15"/>
    <mergeCell ref="C22:C23"/>
    <mergeCell ref="B6:B7"/>
    <mergeCell ref="B426:B427"/>
    <mergeCell ref="D362:D366"/>
    <mergeCell ref="D582:D583"/>
    <mergeCell ref="B434:B435"/>
    <mergeCell ref="B442:B443"/>
    <mergeCell ref="D308:D309"/>
    <mergeCell ref="D310:D314"/>
    <mergeCell ref="C6:C7"/>
    <mergeCell ref="B85:B86"/>
    <mergeCell ref="C75:C76"/>
    <mergeCell ref="C49:C50"/>
    <mergeCell ref="C85:C86"/>
    <mergeCell ref="D22:D23"/>
    <mergeCell ref="C66:C67"/>
    <mergeCell ref="D75:D76"/>
    <mergeCell ref="C40:C41"/>
    <mergeCell ref="C58:C59"/>
    <mergeCell ref="B256:B257"/>
    <mergeCell ref="J1:K1"/>
    <mergeCell ref="A1:G1"/>
    <mergeCell ref="C94:C95"/>
    <mergeCell ref="D94:D95"/>
    <mergeCell ref="A2:B2"/>
    <mergeCell ref="A3:G3"/>
    <mergeCell ref="D6:D7"/>
    <mergeCell ref="B49:B50"/>
    <mergeCell ref="D14:D15"/>
    <mergeCell ref="C256:C257"/>
    <mergeCell ref="C247:C248"/>
    <mergeCell ref="D193:D194"/>
    <mergeCell ref="D265:D266"/>
    <mergeCell ref="D240:D244"/>
    <mergeCell ref="D249:D253"/>
    <mergeCell ref="D258:D262"/>
    <mergeCell ref="C265:C266"/>
    <mergeCell ref="D229:D230"/>
    <mergeCell ref="D238:D239"/>
    <mergeCell ref="D247:D248"/>
    <mergeCell ref="C184:C185"/>
    <mergeCell ref="B211:B212"/>
    <mergeCell ref="C193:C194"/>
    <mergeCell ref="C175:C176"/>
    <mergeCell ref="C238:C239"/>
    <mergeCell ref="B238:B239"/>
    <mergeCell ref="B265:B266"/>
    <mergeCell ref="D204:D208"/>
    <mergeCell ref="D231:D235"/>
    <mergeCell ref="D222:D226"/>
    <mergeCell ref="D184:D185"/>
    <mergeCell ref="D202:D203"/>
    <mergeCell ref="D256:D257"/>
    <mergeCell ref="C229:C230"/>
    <mergeCell ref="C129:C130"/>
    <mergeCell ref="C202:C203"/>
    <mergeCell ref="C166:C167"/>
    <mergeCell ref="C211:C212"/>
    <mergeCell ref="C120:C121"/>
    <mergeCell ref="C147:C148"/>
    <mergeCell ref="C220:C221"/>
    <mergeCell ref="C138:C139"/>
    <mergeCell ref="C156:C157"/>
    <mergeCell ref="C31:C32"/>
    <mergeCell ref="B247:B248"/>
    <mergeCell ref="B229:B230"/>
    <mergeCell ref="C102:C103"/>
    <mergeCell ref="B193:B194"/>
    <mergeCell ref="B220:B221"/>
    <mergeCell ref="B202:B203"/>
    <mergeCell ref="B184:B185"/>
    <mergeCell ref="C111:C112"/>
    <mergeCell ref="A119:B119"/>
    <mergeCell ref="A183:B183"/>
    <mergeCell ref="B156:B157"/>
    <mergeCell ref="B138:B139"/>
    <mergeCell ref="B147:B148"/>
    <mergeCell ref="B129:B130"/>
    <mergeCell ref="B75:B76"/>
    <mergeCell ref="B94:B95"/>
    <mergeCell ref="B166:B167"/>
    <mergeCell ref="B102:B103"/>
    <mergeCell ref="B111:B112"/>
    <mergeCell ref="B14:B15"/>
    <mergeCell ref="B22:B23"/>
    <mergeCell ref="B31:B32"/>
    <mergeCell ref="B40:B41"/>
    <mergeCell ref="B120:B121"/>
    <mergeCell ref="B175:B176"/>
    <mergeCell ref="B58:B59"/>
    <mergeCell ref="B66:B67"/>
    <mergeCell ref="D409:D410"/>
    <mergeCell ref="C385:C386"/>
    <mergeCell ref="C401:C402"/>
    <mergeCell ref="D393:D394"/>
    <mergeCell ref="B401:B402"/>
    <mergeCell ref="C409:C410"/>
    <mergeCell ref="B409:B410"/>
    <mergeCell ref="C393:C394"/>
    <mergeCell ref="D497:D501"/>
    <mergeCell ref="D514:D518"/>
    <mergeCell ref="D529:D530"/>
    <mergeCell ref="D626:D630"/>
    <mergeCell ref="D657:D658"/>
    <mergeCell ref="D659:D663"/>
    <mergeCell ref="D651:D655"/>
    <mergeCell ref="D674:D675"/>
    <mergeCell ref="D512:D513"/>
    <mergeCell ref="D531:D535"/>
    <mergeCell ref="D557:D561"/>
    <mergeCell ref="D575:D579"/>
    <mergeCell ref="D649:D650"/>
    <mergeCell ref="D624:D625"/>
    <mergeCell ref="D665:D666"/>
    <mergeCell ref="D667:D671"/>
    <mergeCell ref="A476:C476"/>
    <mergeCell ref="B418:B419"/>
    <mergeCell ref="D387:D391"/>
    <mergeCell ref="D376:D377"/>
    <mergeCell ref="D378:D382"/>
    <mergeCell ref="D353:D357"/>
    <mergeCell ref="D403:D407"/>
    <mergeCell ref="D420:D424"/>
    <mergeCell ref="D444:D448"/>
    <mergeCell ref="D401:D402"/>
    <mergeCell ref="B520:B521"/>
    <mergeCell ref="C520:C521"/>
    <mergeCell ref="C503:C504"/>
    <mergeCell ref="B503:B504"/>
    <mergeCell ref="D520:D521"/>
    <mergeCell ref="B512:B513"/>
    <mergeCell ref="C512:C513"/>
    <mergeCell ref="D505:D509"/>
    <mergeCell ref="B452:B453"/>
    <mergeCell ref="A450:G450"/>
    <mergeCell ref="B460:B461"/>
    <mergeCell ref="B468:B469"/>
    <mergeCell ref="D452:D453"/>
    <mergeCell ref="D460:D461"/>
    <mergeCell ref="C452:C453"/>
    <mergeCell ref="C598:C599"/>
    <mergeCell ref="D495:D496"/>
    <mergeCell ref="C477:C478"/>
    <mergeCell ref="C529:C530"/>
    <mergeCell ref="D634:D638"/>
    <mergeCell ref="B529:B530"/>
    <mergeCell ref="B477:B478"/>
    <mergeCell ref="C485:C486"/>
    <mergeCell ref="B485:B486"/>
    <mergeCell ref="D485:D486"/>
    <mergeCell ref="D592:D596"/>
    <mergeCell ref="D584:D588"/>
    <mergeCell ref="D468:D469"/>
    <mergeCell ref="D540:D544"/>
    <mergeCell ref="C590:C591"/>
    <mergeCell ref="C573:C574"/>
    <mergeCell ref="C555:C556"/>
    <mergeCell ref="C564:C565"/>
    <mergeCell ref="D470:D474"/>
    <mergeCell ref="D522:D526"/>
    <mergeCell ref="C674:C675"/>
    <mergeCell ref="C657:C658"/>
    <mergeCell ref="C701:C702"/>
    <mergeCell ref="D345:D349"/>
    <mergeCell ref="D368:D369"/>
    <mergeCell ref="D385:D386"/>
    <mergeCell ref="D434:D435"/>
    <mergeCell ref="D487:D491"/>
    <mergeCell ref="D640:D641"/>
    <mergeCell ref="D590:D591"/>
    <mergeCell ref="B564:B565"/>
    <mergeCell ref="C546:C547"/>
    <mergeCell ref="D546:D547"/>
    <mergeCell ref="B590:B591"/>
    <mergeCell ref="B573:B574"/>
    <mergeCell ref="C538:C539"/>
    <mergeCell ref="B582:B583"/>
    <mergeCell ref="B546:B547"/>
    <mergeCell ref="D538:D539"/>
    <mergeCell ref="D548:D552"/>
    <mergeCell ref="D642:D646"/>
    <mergeCell ref="D566:D570"/>
    <mergeCell ref="D609:D613"/>
    <mergeCell ref="D607:D608"/>
    <mergeCell ref="D632:D633"/>
    <mergeCell ref="D615:D616"/>
    <mergeCell ref="C495:C496"/>
    <mergeCell ref="C434:C435"/>
    <mergeCell ref="D503:D504"/>
    <mergeCell ref="B649:B650"/>
    <mergeCell ref="D600:D604"/>
    <mergeCell ref="D617:D621"/>
    <mergeCell ref="C582:C583"/>
    <mergeCell ref="B538:B539"/>
    <mergeCell ref="B555:B556"/>
    <mergeCell ref="D573:D574"/>
    <mergeCell ref="D426:D427"/>
    <mergeCell ref="D370:D374"/>
    <mergeCell ref="D395:D399"/>
    <mergeCell ref="D428:D432"/>
    <mergeCell ref="D436:D440"/>
    <mergeCell ref="D479:D483"/>
    <mergeCell ref="D454:D458"/>
    <mergeCell ref="D418:D419"/>
    <mergeCell ref="D477:D478"/>
    <mergeCell ref="D462:D466"/>
    <mergeCell ref="D66:D67"/>
    <mergeCell ref="D186:D190"/>
    <mergeCell ref="D211:D212"/>
    <mergeCell ref="D102:D103"/>
    <mergeCell ref="D120:D121"/>
    <mergeCell ref="D683:D684"/>
    <mergeCell ref="D351:D352"/>
    <mergeCell ref="D555:D556"/>
    <mergeCell ref="D564:D565"/>
    <mergeCell ref="D442:D443"/>
    <mergeCell ref="D138:D139"/>
    <mergeCell ref="D147:D148"/>
    <mergeCell ref="D220:D221"/>
    <mergeCell ref="D166:D167"/>
    <mergeCell ref="D156:D157"/>
    <mergeCell ref="D85:D86"/>
    <mergeCell ref="D168:D172"/>
    <mergeCell ref="D49:D50"/>
    <mergeCell ref="D58:D59"/>
    <mergeCell ref="D129:D130"/>
    <mergeCell ref="C442:C443"/>
    <mergeCell ref="D149:D153"/>
    <mergeCell ref="D68:D72"/>
    <mergeCell ref="D104:D108"/>
    <mergeCell ref="D113:D117"/>
    <mergeCell ref="D140:D144"/>
    <mergeCell ref="D33:D37"/>
    <mergeCell ref="D87:D91"/>
    <mergeCell ref="D96:D100"/>
    <mergeCell ref="D111:D112"/>
    <mergeCell ref="D177:D181"/>
    <mergeCell ref="D16:D20"/>
    <mergeCell ref="D175:D176"/>
    <mergeCell ref="D122:D126"/>
    <mergeCell ref="D131:D135"/>
    <mergeCell ref="D158:D162"/>
    <mergeCell ref="D8:D12"/>
    <mergeCell ref="D51:D55"/>
    <mergeCell ref="D60:D64"/>
    <mergeCell ref="D77:D81"/>
    <mergeCell ref="D195:D199"/>
    <mergeCell ref="D213:D217"/>
    <mergeCell ref="D31:D32"/>
    <mergeCell ref="D24:D28"/>
    <mergeCell ref="D42:D46"/>
    <mergeCell ref="D40:D41"/>
    <mergeCell ref="B875:B876"/>
    <mergeCell ref="B900:B901"/>
    <mergeCell ref="A891:B891"/>
    <mergeCell ref="B883:B884"/>
    <mergeCell ref="C900:C901"/>
    <mergeCell ref="C883:C884"/>
    <mergeCell ref="C460:C461"/>
    <mergeCell ref="C468:C469"/>
    <mergeCell ref="D692:D693"/>
    <mergeCell ref="D858:D859"/>
    <mergeCell ref="D852:D856"/>
    <mergeCell ref="D843:D847"/>
    <mergeCell ref="D598:D599"/>
    <mergeCell ref="C640:C641"/>
    <mergeCell ref="A493:G493"/>
    <mergeCell ref="B495:B496"/>
    <mergeCell ref="G747:G748"/>
    <mergeCell ref="D912:D915"/>
    <mergeCell ref="C756:C757"/>
    <mergeCell ref="B783:B784"/>
    <mergeCell ref="B841:B842"/>
    <mergeCell ref="B833:B834"/>
    <mergeCell ref="C841:C842"/>
    <mergeCell ref="C766:C767"/>
    <mergeCell ref="A908:G908"/>
    <mergeCell ref="D900:D901"/>
    <mergeCell ref="B910:B911"/>
    <mergeCell ref="C910:C911"/>
    <mergeCell ref="D910:D911"/>
    <mergeCell ref="B892:B893"/>
    <mergeCell ref="C892:C893"/>
    <mergeCell ref="D892:D893"/>
    <mergeCell ref="D894:D898"/>
    <mergeCell ref="D902:D906"/>
    <mergeCell ref="D850:D851"/>
    <mergeCell ref="D866:D867"/>
    <mergeCell ref="D883:D884"/>
    <mergeCell ref="B850:B851"/>
    <mergeCell ref="C866:C867"/>
    <mergeCell ref="C858:C859"/>
    <mergeCell ref="C850:C851"/>
    <mergeCell ref="B858:B859"/>
    <mergeCell ref="B866:B867"/>
    <mergeCell ref="C875:C876"/>
    <mergeCell ref="D1150:D1153"/>
    <mergeCell ref="B1155:B1156"/>
    <mergeCell ref="C1155:C1156"/>
    <mergeCell ref="D1155:D1156"/>
    <mergeCell ref="B917:B918"/>
    <mergeCell ref="C917:C918"/>
    <mergeCell ref="D917:D918"/>
    <mergeCell ref="B925:B926"/>
    <mergeCell ref="C925:C926"/>
    <mergeCell ref="D925:D926"/>
    <mergeCell ref="D1134:D1137"/>
    <mergeCell ref="B1140:B1141"/>
    <mergeCell ref="C1140:C1141"/>
    <mergeCell ref="B1148:B1149"/>
    <mergeCell ref="C1148:C1149"/>
    <mergeCell ref="D1148:D1149"/>
    <mergeCell ref="C1124:C1125"/>
    <mergeCell ref="D1124:D1125"/>
    <mergeCell ref="D1126:D1129"/>
    <mergeCell ref="B1132:B1133"/>
    <mergeCell ref="C1132:C1133"/>
    <mergeCell ref="D1132:D1133"/>
    <mergeCell ref="B1124:B1125"/>
    <mergeCell ref="B1296:B1297"/>
    <mergeCell ref="C1296:C1297"/>
    <mergeCell ref="D1296:D1297"/>
    <mergeCell ref="A1188:B1188"/>
    <mergeCell ref="B1189:B1190"/>
    <mergeCell ref="C1189:C1190"/>
    <mergeCell ref="D1189:D1190"/>
    <mergeCell ref="D1239:D1242"/>
    <mergeCell ref="D1237:D1238"/>
    <mergeCell ref="D1252:D1253"/>
    <mergeCell ref="C1117:C1118"/>
    <mergeCell ref="D1117:D1118"/>
    <mergeCell ref="B966:B967"/>
    <mergeCell ref="C966:C967"/>
    <mergeCell ref="D966:D967"/>
    <mergeCell ref="D968:D971"/>
    <mergeCell ref="B973:B974"/>
    <mergeCell ref="C973:C974"/>
    <mergeCell ref="D973:D974"/>
    <mergeCell ref="D975:D978"/>
    <mergeCell ref="B1109:B1110"/>
    <mergeCell ref="C1109:C1110"/>
    <mergeCell ref="D1109:D1110"/>
    <mergeCell ref="D1119:D1122"/>
    <mergeCell ref="D1080:D1083"/>
    <mergeCell ref="B1086:B1087"/>
    <mergeCell ref="C1086:C1087"/>
    <mergeCell ref="D1086:D1087"/>
    <mergeCell ref="D1111:D1114"/>
    <mergeCell ref="B1117:B1118"/>
    <mergeCell ref="D950:D953"/>
    <mergeCell ref="A955:B955"/>
    <mergeCell ref="B956:B957"/>
    <mergeCell ref="C956:C957"/>
    <mergeCell ref="D956:D957"/>
    <mergeCell ref="D958:D962"/>
    <mergeCell ref="A1179:B1179"/>
    <mergeCell ref="B1180:B1181"/>
    <mergeCell ref="D934:D937"/>
    <mergeCell ref="B940:B941"/>
    <mergeCell ref="C940:C941"/>
    <mergeCell ref="D940:D941"/>
    <mergeCell ref="D942:D945"/>
    <mergeCell ref="B948:B949"/>
    <mergeCell ref="C948:C949"/>
    <mergeCell ref="D948:D949"/>
    <mergeCell ref="C1207:C1208"/>
    <mergeCell ref="D1207:D1208"/>
    <mergeCell ref="D1209:D1212"/>
    <mergeCell ref="D1163:D1164"/>
    <mergeCell ref="D1165:D1168"/>
    <mergeCell ref="A1170:B1170"/>
    <mergeCell ref="B1171:B1172"/>
    <mergeCell ref="C1171:C1172"/>
    <mergeCell ref="D1171:D1172"/>
    <mergeCell ref="D1173:D1177"/>
    <mergeCell ref="D1230:D1231"/>
    <mergeCell ref="D1232:D1235"/>
    <mergeCell ref="B1237:B1238"/>
    <mergeCell ref="C1237:C1238"/>
    <mergeCell ref="A1204:G1204"/>
    <mergeCell ref="B1197:B1198"/>
    <mergeCell ref="C1197:C1198"/>
    <mergeCell ref="D1197:D1198"/>
    <mergeCell ref="D1199:D1202"/>
    <mergeCell ref="B1207:B1208"/>
    <mergeCell ref="A1303:H1303"/>
    <mergeCell ref="B1304:B1305"/>
    <mergeCell ref="C1304:C1305"/>
    <mergeCell ref="D1304:D1305"/>
    <mergeCell ref="B1222:B1223"/>
    <mergeCell ref="C1222:C1223"/>
    <mergeCell ref="D1222:D1223"/>
    <mergeCell ref="D1224:D1228"/>
    <mergeCell ref="B1230:B1231"/>
    <mergeCell ref="C1230:C1231"/>
    <mergeCell ref="D1378:D1382"/>
    <mergeCell ref="B1385:B1386"/>
    <mergeCell ref="C1385:C1386"/>
    <mergeCell ref="D1385:D1386"/>
    <mergeCell ref="B1214:B1215"/>
    <mergeCell ref="C1214:C1215"/>
    <mergeCell ref="D1214:D1215"/>
    <mergeCell ref="D1216:D1220"/>
    <mergeCell ref="D1346:D1350"/>
    <mergeCell ref="D1298:D1302"/>
    <mergeCell ref="C1369:C1370"/>
    <mergeCell ref="D1369:D1370"/>
    <mergeCell ref="D1371:D1374"/>
    <mergeCell ref="B1376:B1377"/>
    <mergeCell ref="C1376:C1377"/>
    <mergeCell ref="D1376:D1377"/>
    <mergeCell ref="D1387:D1391"/>
    <mergeCell ref="B1353:B1354"/>
    <mergeCell ref="C1353:C1354"/>
    <mergeCell ref="D1353:D1354"/>
    <mergeCell ref="D1355:D1358"/>
    <mergeCell ref="B1362:B1363"/>
    <mergeCell ref="C1362:C1363"/>
    <mergeCell ref="D1362:D1363"/>
    <mergeCell ref="D1364:D1367"/>
    <mergeCell ref="B1369:B1370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5"/>
  <sheetViews>
    <sheetView workbookViewId="0">
      <selection activeCell="B32" sqref="B32:B33"/>
    </sheetView>
  </sheetViews>
  <sheetFormatPr defaultRowHeight="12.75"/>
  <cols>
    <col min="1" max="1" width="18.125" style="418" customWidth="1"/>
    <col min="2" max="2" width="29" style="418" customWidth="1"/>
    <col min="3" max="3" width="15.125" style="418" customWidth="1"/>
    <col min="4" max="4" width="18.375" style="418" customWidth="1"/>
    <col min="5" max="5" width="16" style="418" customWidth="1"/>
    <col min="6" max="6" width="23.625" style="418" customWidth="1"/>
    <col min="7" max="7" width="22.75" style="418" customWidth="1"/>
    <col min="8" max="16384" width="9" style="418"/>
  </cols>
  <sheetData>
    <row r="1" spans="1:8" ht="51" customHeight="1">
      <c r="A1" s="564" t="s">
        <v>2306</v>
      </c>
      <c r="B1" s="564"/>
      <c r="C1" s="564"/>
      <c r="D1" s="564"/>
      <c r="E1" s="564"/>
      <c r="F1" s="564"/>
      <c r="G1" s="564"/>
    </row>
    <row r="2" spans="1:8" ht="18.75">
      <c r="A2" s="563" t="s">
        <v>28</v>
      </c>
      <c r="B2" s="562"/>
      <c r="C2" s="558"/>
      <c r="D2" s="558"/>
      <c r="E2" s="561"/>
      <c r="F2" s="558"/>
      <c r="G2" s="560" t="s">
        <v>2305</v>
      </c>
    </row>
    <row r="3" spans="1:8">
      <c r="A3" s="559"/>
      <c r="B3" s="558"/>
      <c r="C3" s="558"/>
      <c r="D3" s="558"/>
      <c r="E3" s="558"/>
      <c r="F3" s="558"/>
      <c r="G3" s="558"/>
    </row>
    <row r="4" spans="1:8" ht="15.75">
      <c r="A4" s="557" t="s">
        <v>29</v>
      </c>
      <c r="B4" s="557"/>
      <c r="C4" s="557"/>
      <c r="D4" s="557"/>
      <c r="E4" s="557"/>
      <c r="F4" s="557"/>
      <c r="G4" s="557"/>
    </row>
    <row r="5" spans="1:8">
      <c r="A5" s="431"/>
      <c r="B5" s="433" t="s">
        <v>2304</v>
      </c>
      <c r="C5" s="484"/>
      <c r="D5" s="556"/>
      <c r="E5" s="483"/>
      <c r="F5" s="556"/>
      <c r="G5" s="555"/>
    </row>
    <row r="6" spans="1:8">
      <c r="B6" s="433"/>
      <c r="C6" s="484"/>
      <c r="D6" s="556"/>
      <c r="E6" s="483"/>
      <c r="F6" s="556"/>
      <c r="G6" s="555"/>
    </row>
    <row r="7" spans="1:8">
      <c r="A7" s="431" t="s">
        <v>30</v>
      </c>
      <c r="B7" s="508" t="s">
        <v>2243</v>
      </c>
      <c r="C7" s="508" t="s">
        <v>2242</v>
      </c>
      <c r="D7" s="508" t="s">
        <v>2241</v>
      </c>
      <c r="E7" s="508" t="s">
        <v>1999</v>
      </c>
      <c r="F7" s="473" t="s">
        <v>2239</v>
      </c>
      <c r="G7" s="473" t="s">
        <v>2292</v>
      </c>
      <c r="H7" s="418" t="s">
        <v>2020</v>
      </c>
    </row>
    <row r="8" spans="1:8" ht="15.75" customHeight="1">
      <c r="A8" s="431" t="s">
        <v>2081</v>
      </c>
      <c r="B8" s="506"/>
      <c r="C8" s="506"/>
      <c r="D8" s="506"/>
      <c r="E8" s="506"/>
      <c r="F8" s="473" t="s">
        <v>2273</v>
      </c>
      <c r="G8" s="473" t="s">
        <v>2272</v>
      </c>
    </row>
    <row r="9" spans="1:8" ht="15.75" customHeight="1">
      <c r="A9" s="431"/>
      <c r="B9" s="513" t="s">
        <v>2303</v>
      </c>
      <c r="C9" s="513" t="s">
        <v>2302</v>
      </c>
      <c r="D9" s="553" t="s">
        <v>2059</v>
      </c>
      <c r="E9" s="513">
        <v>43915</v>
      </c>
      <c r="F9" s="513">
        <v>43922</v>
      </c>
      <c r="G9" s="513">
        <v>43951</v>
      </c>
    </row>
    <row r="10" spans="1:8" ht="13.5" customHeight="1">
      <c r="A10" s="554"/>
      <c r="B10" s="513" t="s">
        <v>2301</v>
      </c>
      <c r="C10" s="513" t="s">
        <v>2300</v>
      </c>
      <c r="D10" s="553" t="s">
        <v>2059</v>
      </c>
      <c r="E10" s="513">
        <v>43922</v>
      </c>
      <c r="F10" s="513">
        <v>43929</v>
      </c>
      <c r="G10" s="513">
        <v>43958</v>
      </c>
      <c r="H10" s="525"/>
    </row>
    <row r="11" spans="1:8" ht="13.5" customHeight="1">
      <c r="A11" s="554"/>
      <c r="B11" s="513" t="s">
        <v>2299</v>
      </c>
      <c r="C11" s="513" t="s">
        <v>2298</v>
      </c>
      <c r="D11" s="553" t="s">
        <v>2059</v>
      </c>
      <c r="E11" s="513">
        <v>43929</v>
      </c>
      <c r="F11" s="513">
        <v>43936</v>
      </c>
      <c r="G11" s="513">
        <v>43965</v>
      </c>
      <c r="H11" s="525"/>
    </row>
    <row r="12" spans="1:8" s="525" customFormat="1" ht="13.5">
      <c r="B12" s="513" t="s">
        <v>380</v>
      </c>
      <c r="C12" s="513" t="s">
        <v>2297</v>
      </c>
      <c r="D12" s="553" t="s">
        <v>2059</v>
      </c>
      <c r="E12" s="513">
        <v>43936</v>
      </c>
      <c r="F12" s="513">
        <v>43943</v>
      </c>
      <c r="G12" s="513">
        <v>43972</v>
      </c>
    </row>
    <row r="13" spans="1:8" s="525" customFormat="1" ht="13.5">
      <c r="B13" s="513" t="s">
        <v>381</v>
      </c>
      <c r="C13" s="513" t="s">
        <v>2296</v>
      </c>
      <c r="D13" s="553" t="s">
        <v>2059</v>
      </c>
      <c r="E13" s="513">
        <v>43943</v>
      </c>
      <c r="F13" s="513">
        <v>43950</v>
      </c>
      <c r="G13" s="513">
        <v>43979</v>
      </c>
    </row>
    <row r="14" spans="1:8" s="525" customFormat="1" ht="25.5">
      <c r="B14" s="513" t="s">
        <v>2295</v>
      </c>
      <c r="C14" s="513" t="s">
        <v>2294</v>
      </c>
      <c r="D14" s="553" t="s">
        <v>2059</v>
      </c>
      <c r="E14" s="513">
        <v>43950</v>
      </c>
      <c r="F14" s="513">
        <v>43957</v>
      </c>
      <c r="G14" s="513">
        <v>43986</v>
      </c>
    </row>
    <row r="15" spans="1:8" s="525" customFormat="1" ht="13.5">
      <c r="H15" s="418"/>
    </row>
    <row r="16" spans="1:8" ht="13.5" customHeight="1">
      <c r="A16" s="431" t="s">
        <v>2293</v>
      </c>
      <c r="B16" s="508" t="s">
        <v>2243</v>
      </c>
      <c r="C16" s="508" t="s">
        <v>2242</v>
      </c>
      <c r="D16" s="508" t="s">
        <v>2241</v>
      </c>
      <c r="E16" s="508" t="s">
        <v>1999</v>
      </c>
      <c r="F16" s="473" t="s">
        <v>2239</v>
      </c>
      <c r="G16" s="473" t="s">
        <v>2292</v>
      </c>
      <c r="H16" s="418" t="s">
        <v>2020</v>
      </c>
    </row>
    <row r="17" spans="1:8" ht="13.5" customHeight="1">
      <c r="A17" s="552"/>
      <c r="B17" s="506"/>
      <c r="C17" s="506"/>
      <c r="D17" s="506"/>
      <c r="E17" s="506"/>
      <c r="F17" s="473" t="s">
        <v>2273</v>
      </c>
      <c r="G17" s="473" t="s">
        <v>2272</v>
      </c>
    </row>
    <row r="18" spans="1:8" s="525" customFormat="1" ht="13.5">
      <c r="B18" s="513" t="s">
        <v>451</v>
      </c>
      <c r="C18" s="513" t="s">
        <v>2230</v>
      </c>
      <c r="D18" s="473" t="s">
        <v>2101</v>
      </c>
      <c r="E18" s="513">
        <v>43917</v>
      </c>
      <c r="F18" s="513">
        <v>43926</v>
      </c>
      <c r="G18" s="513">
        <v>43955</v>
      </c>
    </row>
    <row r="19" spans="1:8" ht="13.5" customHeight="1">
      <c r="A19" s="551"/>
      <c r="B19" s="513" t="s">
        <v>2229</v>
      </c>
      <c r="C19" s="513" t="s">
        <v>2288</v>
      </c>
      <c r="D19" s="473" t="s">
        <v>2101</v>
      </c>
      <c r="E19" s="513">
        <v>43924</v>
      </c>
      <c r="F19" s="513">
        <v>43933</v>
      </c>
      <c r="G19" s="513">
        <v>43962</v>
      </c>
    </row>
    <row r="20" spans="1:8" s="525" customFormat="1" ht="13.5">
      <c r="B20" s="513" t="s">
        <v>444</v>
      </c>
      <c r="C20" s="513" t="s">
        <v>2287</v>
      </c>
      <c r="D20" s="473" t="s">
        <v>2101</v>
      </c>
      <c r="E20" s="513">
        <v>43931</v>
      </c>
      <c r="F20" s="513">
        <v>43940</v>
      </c>
      <c r="G20" s="513">
        <v>43969</v>
      </c>
    </row>
    <row r="21" spans="1:8" s="525" customFormat="1" ht="13.5">
      <c r="B21" s="513" t="s">
        <v>2227</v>
      </c>
      <c r="C21" s="513" t="s">
        <v>295</v>
      </c>
      <c r="D21" s="473" t="s">
        <v>2101</v>
      </c>
      <c r="E21" s="513">
        <v>43938</v>
      </c>
      <c r="F21" s="513">
        <v>43947</v>
      </c>
      <c r="G21" s="513">
        <v>43976</v>
      </c>
    </row>
    <row r="22" spans="1:8" ht="13.5" customHeight="1">
      <c r="A22" s="551" t="s">
        <v>1634</v>
      </c>
      <c r="B22" s="513" t="s">
        <v>2226</v>
      </c>
      <c r="C22" s="513" t="s">
        <v>2286</v>
      </c>
      <c r="D22" s="473" t="s">
        <v>2101</v>
      </c>
      <c r="E22" s="513">
        <v>43945</v>
      </c>
      <c r="F22" s="513">
        <v>43954</v>
      </c>
      <c r="G22" s="513">
        <v>43983</v>
      </c>
    </row>
    <row r="23" spans="1:8" ht="13.5" customHeight="1">
      <c r="A23" s="551"/>
      <c r="B23" s="495"/>
      <c r="C23" s="495"/>
      <c r="D23" s="504"/>
      <c r="E23" s="495"/>
      <c r="F23" s="495"/>
      <c r="G23" s="495"/>
    </row>
    <row r="24" spans="1:8" ht="13.5" customHeight="1">
      <c r="A24" s="551" t="s">
        <v>2291</v>
      </c>
      <c r="B24" s="508" t="s">
        <v>2243</v>
      </c>
      <c r="C24" s="508" t="s">
        <v>2242</v>
      </c>
      <c r="D24" s="508" t="s">
        <v>2241</v>
      </c>
      <c r="E24" s="508" t="s">
        <v>1999</v>
      </c>
      <c r="F24" s="473" t="s">
        <v>2239</v>
      </c>
      <c r="G24" s="473" t="s">
        <v>2290</v>
      </c>
      <c r="H24" s="418" t="s">
        <v>2020</v>
      </c>
    </row>
    <row r="25" spans="1:8" ht="13.5" customHeight="1">
      <c r="A25" s="551" t="s">
        <v>2289</v>
      </c>
      <c r="B25" s="506"/>
      <c r="C25" s="506"/>
      <c r="D25" s="506"/>
      <c r="E25" s="506"/>
      <c r="F25" s="473" t="s">
        <v>2273</v>
      </c>
      <c r="G25" s="473" t="s">
        <v>2272</v>
      </c>
    </row>
    <row r="26" spans="1:8" ht="13.5" customHeight="1">
      <c r="A26" s="551"/>
      <c r="B26" s="513"/>
      <c r="C26" s="513"/>
      <c r="D26" s="473" t="s">
        <v>2101</v>
      </c>
      <c r="E26" s="513">
        <v>43917</v>
      </c>
      <c r="F26" s="513">
        <v>43926</v>
      </c>
      <c r="G26" s="513">
        <v>43955</v>
      </c>
    </row>
    <row r="27" spans="1:8" ht="13.5" customHeight="1">
      <c r="A27" s="551"/>
      <c r="B27" s="513" t="s">
        <v>2229</v>
      </c>
      <c r="C27" s="513" t="s">
        <v>2288</v>
      </c>
      <c r="D27" s="473" t="s">
        <v>2101</v>
      </c>
      <c r="E27" s="513">
        <v>43924</v>
      </c>
      <c r="F27" s="513">
        <v>43933</v>
      </c>
      <c r="G27" s="513">
        <v>43962</v>
      </c>
    </row>
    <row r="28" spans="1:8" ht="13.5" customHeight="1">
      <c r="A28" s="551"/>
      <c r="B28" s="513" t="s">
        <v>444</v>
      </c>
      <c r="C28" s="513" t="s">
        <v>2287</v>
      </c>
      <c r="D28" s="473" t="s">
        <v>2101</v>
      </c>
      <c r="E28" s="513">
        <v>43931</v>
      </c>
      <c r="F28" s="513">
        <v>43940</v>
      </c>
      <c r="G28" s="513">
        <v>43969</v>
      </c>
    </row>
    <row r="29" spans="1:8" ht="13.5" customHeight="1">
      <c r="A29" s="551"/>
      <c r="B29" s="513" t="s">
        <v>2227</v>
      </c>
      <c r="C29" s="513" t="s">
        <v>295</v>
      </c>
      <c r="D29" s="473" t="s">
        <v>2101</v>
      </c>
      <c r="E29" s="513">
        <v>43938</v>
      </c>
      <c r="F29" s="513">
        <v>43947</v>
      </c>
      <c r="G29" s="513">
        <v>43976</v>
      </c>
    </row>
    <row r="30" spans="1:8" ht="13.5" customHeight="1">
      <c r="A30" s="551"/>
      <c r="B30" s="513" t="s">
        <v>2226</v>
      </c>
      <c r="C30" s="513" t="s">
        <v>2286</v>
      </c>
      <c r="D30" s="473" t="s">
        <v>2101</v>
      </c>
      <c r="E30" s="513">
        <v>43945</v>
      </c>
      <c r="F30" s="513">
        <v>43954</v>
      </c>
      <c r="G30" s="513">
        <v>43983</v>
      </c>
    </row>
    <row r="31" spans="1:8" s="525" customFormat="1" ht="13.5">
      <c r="A31" s="418"/>
      <c r="B31" s="418"/>
      <c r="C31" s="418"/>
      <c r="D31" s="418"/>
      <c r="E31" s="418"/>
      <c r="F31" s="418"/>
      <c r="G31" s="418"/>
      <c r="H31" s="418"/>
    </row>
    <row r="32" spans="1:8" ht="12.75" customHeight="1">
      <c r="A32" s="549" t="s">
        <v>182</v>
      </c>
      <c r="B32" s="510" t="s">
        <v>31</v>
      </c>
      <c r="C32" s="510" t="s">
        <v>32</v>
      </c>
      <c r="D32" s="510" t="s">
        <v>33</v>
      </c>
      <c r="E32" s="510" t="s">
        <v>1999</v>
      </c>
      <c r="F32" s="550" t="s">
        <v>273</v>
      </c>
      <c r="G32" s="550" t="s">
        <v>42</v>
      </c>
      <c r="H32" s="418" t="s">
        <v>2020</v>
      </c>
    </row>
    <row r="33" spans="1:8" ht="14.25" customHeight="1">
      <c r="A33" s="549" t="s">
        <v>2208</v>
      </c>
      <c r="B33" s="510"/>
      <c r="C33" s="510"/>
      <c r="D33" s="510"/>
      <c r="E33" s="510"/>
      <c r="F33" s="513" t="s">
        <v>35</v>
      </c>
      <c r="G33" s="513" t="s">
        <v>36</v>
      </c>
    </row>
    <row r="34" spans="1:8" s="525" customFormat="1" ht="13.5">
      <c r="B34" s="513" t="s">
        <v>401</v>
      </c>
      <c r="C34" s="513" t="s">
        <v>231</v>
      </c>
      <c r="D34" s="473" t="s">
        <v>2027</v>
      </c>
      <c r="E34" s="513">
        <v>43921</v>
      </c>
      <c r="F34" s="513">
        <v>43927</v>
      </c>
      <c r="G34" s="513">
        <v>43950</v>
      </c>
    </row>
    <row r="35" spans="1:8" s="525" customFormat="1" ht="13.5">
      <c r="B35" s="513" t="s">
        <v>397</v>
      </c>
      <c r="C35" s="513" t="s">
        <v>222</v>
      </c>
      <c r="D35" s="473" t="s">
        <v>2027</v>
      </c>
      <c r="E35" s="513">
        <v>43928</v>
      </c>
      <c r="F35" s="513">
        <v>43934</v>
      </c>
      <c r="G35" s="513">
        <v>43957</v>
      </c>
    </row>
    <row r="36" spans="1:8" s="525" customFormat="1" ht="13.5">
      <c r="B36" s="513" t="s">
        <v>398</v>
      </c>
      <c r="C36" s="513" t="s">
        <v>38</v>
      </c>
      <c r="D36" s="473" t="s">
        <v>2027</v>
      </c>
      <c r="E36" s="513">
        <v>43935</v>
      </c>
      <c r="F36" s="513">
        <v>43941</v>
      </c>
      <c r="G36" s="513">
        <v>43964</v>
      </c>
    </row>
    <row r="37" spans="1:8" ht="13.5" customHeight="1">
      <c r="A37" s="549"/>
      <c r="B37" s="513" t="s">
        <v>399</v>
      </c>
      <c r="C37" s="513" t="s">
        <v>297</v>
      </c>
      <c r="D37" s="473" t="s">
        <v>2027</v>
      </c>
      <c r="E37" s="513">
        <v>43942</v>
      </c>
      <c r="F37" s="513">
        <v>43948</v>
      </c>
      <c r="G37" s="513">
        <v>43971</v>
      </c>
    </row>
    <row r="38" spans="1:8" ht="13.5" customHeight="1">
      <c r="A38" s="549"/>
      <c r="B38" s="513" t="s">
        <v>1634</v>
      </c>
      <c r="C38" s="513" t="s">
        <v>1634</v>
      </c>
      <c r="D38" s="473" t="s">
        <v>2027</v>
      </c>
      <c r="E38" s="513">
        <v>43949</v>
      </c>
      <c r="F38" s="513">
        <v>43955</v>
      </c>
      <c r="G38" s="513">
        <v>43978</v>
      </c>
    </row>
    <row r="39" spans="1:8" s="525" customFormat="1" ht="13.5">
      <c r="A39" s="418"/>
      <c r="B39" s="418"/>
      <c r="C39" s="418"/>
      <c r="D39" s="418"/>
      <c r="E39" s="418"/>
      <c r="F39" s="418"/>
      <c r="G39" s="418"/>
      <c r="H39" s="418"/>
    </row>
    <row r="40" spans="1:8">
      <c r="A40" s="431" t="s">
        <v>2285</v>
      </c>
      <c r="B40" s="508" t="s">
        <v>2243</v>
      </c>
      <c r="C40" s="508" t="s">
        <v>2242</v>
      </c>
      <c r="D40" s="508" t="s">
        <v>2241</v>
      </c>
      <c r="E40" s="548" t="s">
        <v>1999</v>
      </c>
      <c r="F40" s="473" t="s">
        <v>2239</v>
      </c>
      <c r="G40" s="473" t="s">
        <v>2284</v>
      </c>
      <c r="H40" s="418" t="s">
        <v>2020</v>
      </c>
    </row>
    <row r="41" spans="1:8" ht="12.75" customHeight="1">
      <c r="A41" s="431" t="s">
        <v>2283</v>
      </c>
      <c r="B41" s="506"/>
      <c r="C41" s="506"/>
      <c r="D41" s="506"/>
      <c r="E41" s="547"/>
      <c r="F41" s="473" t="s">
        <v>2273</v>
      </c>
      <c r="G41" s="473" t="s">
        <v>2272</v>
      </c>
    </row>
    <row r="42" spans="1:8" ht="12.75" customHeight="1">
      <c r="A42" s="459"/>
      <c r="B42" s="513" t="s">
        <v>2282</v>
      </c>
      <c r="C42" s="513" t="s">
        <v>2281</v>
      </c>
      <c r="D42" s="509" t="s">
        <v>2280</v>
      </c>
      <c r="E42" s="513">
        <v>43922</v>
      </c>
      <c r="F42" s="513">
        <v>43928</v>
      </c>
      <c r="G42" s="513">
        <v>43952</v>
      </c>
    </row>
    <row r="43" spans="1:8" ht="12.75" customHeight="1">
      <c r="A43" s="459"/>
      <c r="B43" s="513" t="s">
        <v>1919</v>
      </c>
      <c r="C43" s="513" t="s">
        <v>2279</v>
      </c>
      <c r="D43" s="509"/>
      <c r="E43" s="513">
        <f>E42+7</f>
        <v>43929</v>
      </c>
      <c r="F43" s="513">
        <f>F42+7</f>
        <v>43935</v>
      </c>
      <c r="G43" s="513">
        <f>G42+7</f>
        <v>43959</v>
      </c>
    </row>
    <row r="44" spans="1:8" ht="12.75" customHeight="1">
      <c r="A44" s="459"/>
      <c r="B44" s="513" t="s">
        <v>1917</v>
      </c>
      <c r="C44" s="513" t="s">
        <v>2278</v>
      </c>
      <c r="D44" s="509"/>
      <c r="E44" s="513">
        <f>E43+7</f>
        <v>43936</v>
      </c>
      <c r="F44" s="513">
        <f>F43+7</f>
        <v>43942</v>
      </c>
      <c r="G44" s="513">
        <f>G43+7</f>
        <v>43966</v>
      </c>
    </row>
    <row r="45" spans="1:8" ht="12.75" customHeight="1">
      <c r="A45" s="459" t="s">
        <v>1634</v>
      </c>
      <c r="B45" s="513" t="s">
        <v>392</v>
      </c>
      <c r="C45" s="513" t="s">
        <v>2277</v>
      </c>
      <c r="D45" s="509"/>
      <c r="E45" s="513">
        <f>E44+7</f>
        <v>43943</v>
      </c>
      <c r="F45" s="513">
        <f>F44+7</f>
        <v>43949</v>
      </c>
      <c r="G45" s="513">
        <f>G44+7</f>
        <v>43973</v>
      </c>
    </row>
    <row r="46" spans="1:8" ht="12.75" customHeight="1">
      <c r="A46" s="459"/>
      <c r="B46" s="513" t="s">
        <v>2276</v>
      </c>
      <c r="C46" s="513" t="s">
        <v>2275</v>
      </c>
      <c r="D46" s="509"/>
      <c r="E46" s="513">
        <f>E45+7</f>
        <v>43950</v>
      </c>
      <c r="F46" s="513">
        <f>F45+7</f>
        <v>43956</v>
      </c>
      <c r="G46" s="513">
        <f>G45+7</f>
        <v>43980</v>
      </c>
    </row>
    <row r="47" spans="1:8" ht="12.75" customHeight="1"/>
    <row r="48" spans="1:8">
      <c r="A48" s="431" t="s">
        <v>2274</v>
      </c>
      <c r="B48" s="508" t="s">
        <v>2243</v>
      </c>
      <c r="C48" s="508" t="s">
        <v>2242</v>
      </c>
      <c r="D48" s="508" t="s">
        <v>2241</v>
      </c>
      <c r="E48" s="548" t="s">
        <v>1999</v>
      </c>
      <c r="F48" s="473" t="s">
        <v>2239</v>
      </c>
      <c r="G48" s="473" t="s">
        <v>2274</v>
      </c>
      <c r="H48" s="418" t="s">
        <v>2020</v>
      </c>
    </row>
    <row r="49" spans="1:8" ht="12.75" customHeight="1">
      <c r="A49" s="431" t="s">
        <v>2215</v>
      </c>
      <c r="B49" s="506"/>
      <c r="C49" s="506"/>
      <c r="D49" s="506"/>
      <c r="E49" s="547"/>
      <c r="F49" s="473" t="s">
        <v>2273</v>
      </c>
      <c r="G49" s="473" t="s">
        <v>2272</v>
      </c>
    </row>
    <row r="50" spans="1:8" ht="12.75" customHeight="1">
      <c r="A50" s="459"/>
      <c r="B50" s="513" t="s">
        <v>415</v>
      </c>
      <c r="C50" s="513" t="s">
        <v>2271</v>
      </c>
      <c r="D50" s="509" t="s">
        <v>2270</v>
      </c>
      <c r="E50" s="513">
        <v>43917</v>
      </c>
      <c r="F50" s="513">
        <v>43927</v>
      </c>
      <c r="G50" s="513">
        <v>43952</v>
      </c>
    </row>
    <row r="51" spans="1:8" ht="12.75" customHeight="1">
      <c r="A51" s="431"/>
      <c r="B51" s="513" t="s">
        <v>416</v>
      </c>
      <c r="C51" s="513" t="s">
        <v>2269</v>
      </c>
      <c r="D51" s="509"/>
      <c r="E51" s="546">
        <v>43924</v>
      </c>
      <c r="F51" s="513">
        <v>43934</v>
      </c>
      <c r="G51" s="513">
        <v>43959</v>
      </c>
    </row>
    <row r="52" spans="1:8" ht="12.75" customHeight="1">
      <c r="A52" s="459" t="s">
        <v>1634</v>
      </c>
      <c r="B52" s="513" t="s">
        <v>417</v>
      </c>
      <c r="C52" s="513" t="s">
        <v>2268</v>
      </c>
      <c r="D52" s="509"/>
      <c r="E52" s="546">
        <v>43931</v>
      </c>
      <c r="F52" s="513">
        <v>43941</v>
      </c>
      <c r="G52" s="513">
        <v>43966</v>
      </c>
    </row>
    <row r="53" spans="1:8" ht="12.75" customHeight="1">
      <c r="A53" s="459"/>
      <c r="B53" s="513" t="s">
        <v>418</v>
      </c>
      <c r="C53" s="513" t="s">
        <v>2267</v>
      </c>
      <c r="D53" s="509"/>
      <c r="E53" s="546">
        <v>43938</v>
      </c>
      <c r="F53" s="513">
        <v>43948</v>
      </c>
      <c r="G53" s="513">
        <v>43973</v>
      </c>
    </row>
    <row r="54" spans="1:8" ht="12.75" customHeight="1">
      <c r="B54" s="513" t="s">
        <v>1634</v>
      </c>
      <c r="C54" s="513" t="s">
        <v>1634</v>
      </c>
      <c r="D54" s="509"/>
      <c r="E54" s="546">
        <v>43945</v>
      </c>
      <c r="F54" s="513">
        <v>43955</v>
      </c>
      <c r="G54" s="513">
        <v>43980</v>
      </c>
    </row>
    <row r="55" spans="1:8">
      <c r="B55" s="545"/>
      <c r="C55" s="545"/>
      <c r="D55" s="545"/>
      <c r="E55" s="545"/>
      <c r="F55" s="545"/>
      <c r="G55" s="545"/>
    </row>
    <row r="56" spans="1:8">
      <c r="A56" s="431" t="s">
        <v>2266</v>
      </c>
      <c r="B56" s="510" t="s">
        <v>31</v>
      </c>
      <c r="C56" s="510" t="s">
        <v>32</v>
      </c>
      <c r="D56" s="510" t="s">
        <v>33</v>
      </c>
      <c r="E56" s="510" t="s">
        <v>1999</v>
      </c>
      <c r="F56" s="473" t="s">
        <v>273</v>
      </c>
      <c r="G56" s="473" t="s">
        <v>46</v>
      </c>
      <c r="H56" s="418" t="s">
        <v>2020</v>
      </c>
    </row>
    <row r="57" spans="1:8">
      <c r="A57" s="431" t="s">
        <v>2081</v>
      </c>
      <c r="B57" s="510"/>
      <c r="C57" s="510"/>
      <c r="D57" s="510"/>
      <c r="E57" s="510"/>
      <c r="F57" s="473" t="s">
        <v>35</v>
      </c>
      <c r="G57" s="473" t="s">
        <v>36</v>
      </c>
    </row>
    <row r="58" spans="1:8" ht="13.5" customHeight="1">
      <c r="A58" s="431" t="s">
        <v>2265</v>
      </c>
      <c r="B58" s="540"/>
      <c r="C58" s="540"/>
      <c r="D58" s="540" t="s">
        <v>2259</v>
      </c>
      <c r="E58" s="540">
        <v>43915</v>
      </c>
      <c r="F58" s="540">
        <v>43922</v>
      </c>
      <c r="G58" s="540">
        <v>43948</v>
      </c>
    </row>
    <row r="59" spans="1:8">
      <c r="B59" s="540" t="s">
        <v>2264</v>
      </c>
      <c r="C59" s="540" t="s">
        <v>2263</v>
      </c>
      <c r="D59" s="540" t="s">
        <v>2259</v>
      </c>
      <c r="E59" s="540">
        <v>43922</v>
      </c>
      <c r="F59" s="540">
        <v>43929</v>
      </c>
      <c r="G59" s="540">
        <v>43955</v>
      </c>
    </row>
    <row r="60" spans="1:8" ht="13.5" customHeight="1">
      <c r="B60" s="540" t="s">
        <v>2262</v>
      </c>
      <c r="C60" s="540" t="s">
        <v>2261</v>
      </c>
      <c r="D60" s="540" t="s">
        <v>2259</v>
      </c>
      <c r="E60" s="540">
        <v>43929</v>
      </c>
      <c r="F60" s="540">
        <v>43936</v>
      </c>
      <c r="G60" s="540">
        <v>43962</v>
      </c>
    </row>
    <row r="61" spans="1:8">
      <c r="A61" s="544"/>
      <c r="B61" s="540" t="s">
        <v>2260</v>
      </c>
      <c r="C61" s="540" t="s">
        <v>2090</v>
      </c>
      <c r="D61" s="540" t="s">
        <v>2259</v>
      </c>
      <c r="E61" s="540">
        <v>43936</v>
      </c>
      <c r="F61" s="540">
        <v>43943</v>
      </c>
      <c r="G61" s="540">
        <v>43969</v>
      </c>
    </row>
    <row r="62" spans="1:8" ht="13.5" customHeight="1">
      <c r="A62" s="431"/>
      <c r="B62" s="540" t="s">
        <v>2089</v>
      </c>
      <c r="C62" s="540" t="s">
        <v>2088</v>
      </c>
      <c r="D62" s="540" t="s">
        <v>2259</v>
      </c>
      <c r="E62" s="540">
        <v>43943</v>
      </c>
      <c r="F62" s="540">
        <v>43950</v>
      </c>
      <c r="G62" s="540">
        <v>43976</v>
      </c>
    </row>
    <row r="63" spans="1:8" ht="13.5" customHeight="1">
      <c r="A63" s="431"/>
      <c r="B63" s="540" t="s">
        <v>2087</v>
      </c>
      <c r="C63" s="540" t="s">
        <v>2086</v>
      </c>
      <c r="D63" s="540" t="s">
        <v>2259</v>
      </c>
      <c r="E63" s="540">
        <v>43950</v>
      </c>
      <c r="F63" s="540">
        <v>43957</v>
      </c>
      <c r="G63" s="540">
        <v>43983</v>
      </c>
    </row>
    <row r="64" spans="1:8" ht="13.5" customHeight="1">
      <c r="A64" s="431"/>
      <c r="B64" s="543"/>
      <c r="C64" s="543"/>
      <c r="D64" s="542"/>
      <c r="E64" s="482"/>
      <c r="F64" s="482"/>
      <c r="G64" s="482"/>
    </row>
    <row r="65" spans="1:8">
      <c r="A65" s="418" t="s">
        <v>50</v>
      </c>
      <c r="B65" s="475" t="s">
        <v>31</v>
      </c>
      <c r="C65" s="475" t="s">
        <v>32</v>
      </c>
      <c r="D65" s="475" t="s">
        <v>33</v>
      </c>
      <c r="E65" s="475" t="s">
        <v>1999</v>
      </c>
      <c r="F65" s="538" t="s">
        <v>273</v>
      </c>
      <c r="G65" s="538" t="s">
        <v>50</v>
      </c>
      <c r="H65" s="418" t="s">
        <v>2020</v>
      </c>
    </row>
    <row r="66" spans="1:8" ht="16.5" customHeight="1">
      <c r="A66" s="541" t="s">
        <v>2258</v>
      </c>
      <c r="B66" s="474"/>
      <c r="C66" s="474"/>
      <c r="D66" s="474"/>
      <c r="E66" s="474"/>
      <c r="F66" s="538" t="s">
        <v>35</v>
      </c>
      <c r="G66" s="538" t="s">
        <v>36</v>
      </c>
    </row>
    <row r="67" spans="1:8" ht="14.1" customHeight="1">
      <c r="A67" s="459" t="s">
        <v>2257</v>
      </c>
      <c r="B67" s="538" t="s">
        <v>2256</v>
      </c>
      <c r="C67" s="538" t="s">
        <v>2255</v>
      </c>
      <c r="D67" s="540" t="s">
        <v>2244</v>
      </c>
      <c r="E67" s="538">
        <v>43916</v>
      </c>
      <c r="F67" s="538">
        <v>43923</v>
      </c>
      <c r="G67" s="538">
        <v>43947</v>
      </c>
    </row>
    <row r="68" spans="1:8" ht="14.1" customHeight="1">
      <c r="B68" s="538" t="s">
        <v>2254</v>
      </c>
      <c r="C68" s="538" t="s">
        <v>2253</v>
      </c>
      <c r="D68" s="540" t="s">
        <v>2244</v>
      </c>
      <c r="E68" s="538">
        <v>43923</v>
      </c>
      <c r="F68" s="538">
        <v>43930</v>
      </c>
      <c r="G68" s="538">
        <v>43954</v>
      </c>
    </row>
    <row r="69" spans="1:8" ht="13.5" customHeight="1">
      <c r="A69" s="459"/>
      <c r="B69" s="538" t="s">
        <v>2252</v>
      </c>
      <c r="C69" s="538" t="s">
        <v>2251</v>
      </c>
      <c r="D69" s="540" t="s">
        <v>2244</v>
      </c>
      <c r="E69" s="538">
        <v>43930</v>
      </c>
      <c r="F69" s="538">
        <v>43937</v>
      </c>
      <c r="G69" s="538">
        <v>43961</v>
      </c>
    </row>
    <row r="70" spans="1:8" ht="14.1" customHeight="1">
      <c r="B70" s="538" t="s">
        <v>2250</v>
      </c>
      <c r="C70" s="538" t="s">
        <v>2249</v>
      </c>
      <c r="D70" s="540" t="s">
        <v>2244</v>
      </c>
      <c r="E70" s="538">
        <v>43937</v>
      </c>
      <c r="F70" s="538">
        <v>43944</v>
      </c>
      <c r="G70" s="538">
        <v>43968</v>
      </c>
    </row>
    <row r="71" spans="1:8" ht="14.1" customHeight="1">
      <c r="A71" s="459"/>
      <c r="B71" s="538" t="s">
        <v>2248</v>
      </c>
      <c r="C71" s="538" t="s">
        <v>2247</v>
      </c>
      <c r="D71" s="540" t="s">
        <v>2244</v>
      </c>
      <c r="E71" s="538">
        <v>43944</v>
      </c>
      <c r="F71" s="538">
        <v>43951</v>
      </c>
      <c r="G71" s="538">
        <v>43975</v>
      </c>
    </row>
    <row r="72" spans="1:8" ht="14.1" customHeight="1">
      <c r="A72" s="427"/>
      <c r="B72" s="538" t="s">
        <v>2246</v>
      </c>
      <c r="C72" s="538" t="s">
        <v>2245</v>
      </c>
      <c r="D72" s="540" t="s">
        <v>2244</v>
      </c>
      <c r="E72" s="538">
        <v>43951</v>
      </c>
      <c r="F72" s="538">
        <v>43958</v>
      </c>
      <c r="G72" s="538">
        <v>43982</v>
      </c>
    </row>
    <row r="73" spans="1:8" ht="12.75" customHeight="1">
      <c r="A73" s="431"/>
      <c r="B73" s="495"/>
      <c r="C73" s="495"/>
      <c r="D73" s="504"/>
      <c r="E73" s="495"/>
      <c r="F73" s="495"/>
      <c r="G73" s="495"/>
    </row>
    <row r="74" spans="1:8" ht="12.75" customHeight="1">
      <c r="A74" s="431" t="s">
        <v>2238</v>
      </c>
      <c r="B74" s="510" t="s">
        <v>2243</v>
      </c>
      <c r="C74" s="510" t="s">
        <v>2242</v>
      </c>
      <c r="D74" s="510" t="s">
        <v>2241</v>
      </c>
      <c r="E74" s="510" t="s">
        <v>2240</v>
      </c>
      <c r="F74" s="513" t="s">
        <v>2239</v>
      </c>
      <c r="G74" s="513" t="s">
        <v>2238</v>
      </c>
      <c r="H74" s="418" t="s">
        <v>2020</v>
      </c>
    </row>
    <row r="75" spans="1:8" ht="12.75" customHeight="1">
      <c r="A75" s="431" t="s">
        <v>2121</v>
      </c>
      <c r="B75" s="510"/>
      <c r="C75" s="510"/>
      <c r="D75" s="510"/>
      <c r="E75" s="510"/>
      <c r="F75" s="473" t="s">
        <v>35</v>
      </c>
      <c r="G75" s="473" t="s">
        <v>36</v>
      </c>
    </row>
    <row r="76" spans="1:8" ht="12.75" customHeight="1">
      <c r="A76" s="431"/>
      <c r="B76" s="513" t="s">
        <v>2237</v>
      </c>
      <c r="C76" s="513" t="s">
        <v>2236</v>
      </c>
      <c r="D76" s="513" t="s">
        <v>2234</v>
      </c>
      <c r="E76" s="513">
        <v>43916</v>
      </c>
      <c r="F76" s="513">
        <v>43923</v>
      </c>
      <c r="G76" s="513">
        <v>43945</v>
      </c>
    </row>
    <row r="77" spans="1:8" ht="12.75" customHeight="1">
      <c r="A77" s="431" t="s">
        <v>1634</v>
      </c>
      <c r="B77" s="513" t="s">
        <v>402</v>
      </c>
      <c r="C77" s="513" t="s">
        <v>405</v>
      </c>
      <c r="D77" s="513" t="s">
        <v>2234</v>
      </c>
      <c r="E77" s="513">
        <v>43923</v>
      </c>
      <c r="F77" s="513">
        <v>43930</v>
      </c>
      <c r="G77" s="513">
        <v>43952</v>
      </c>
    </row>
    <row r="78" spans="1:8" ht="12.75" customHeight="1">
      <c r="B78" s="513" t="s">
        <v>277</v>
      </c>
      <c r="C78" s="513" t="s">
        <v>352</v>
      </c>
      <c r="D78" s="513" t="s">
        <v>2234</v>
      </c>
      <c r="E78" s="513">
        <v>43930</v>
      </c>
      <c r="F78" s="513">
        <v>43937</v>
      </c>
      <c r="G78" s="513">
        <v>43959</v>
      </c>
    </row>
    <row r="79" spans="1:8" ht="12.75" customHeight="1">
      <c r="A79" s="431"/>
      <c r="B79" s="513" t="s">
        <v>317</v>
      </c>
      <c r="C79" s="513" t="s">
        <v>406</v>
      </c>
      <c r="D79" s="513" t="s">
        <v>2234</v>
      </c>
      <c r="E79" s="513">
        <v>43937</v>
      </c>
      <c r="F79" s="513">
        <v>43944</v>
      </c>
      <c r="G79" s="513">
        <v>43966</v>
      </c>
    </row>
    <row r="80" spans="1:8" ht="12.75" customHeight="1">
      <c r="A80" s="431"/>
      <c r="B80" s="513" t="s">
        <v>404</v>
      </c>
      <c r="C80" s="513" t="s">
        <v>2235</v>
      </c>
      <c r="D80" s="513" t="s">
        <v>2234</v>
      </c>
      <c r="E80" s="513">
        <v>43944</v>
      </c>
      <c r="F80" s="513">
        <v>43951</v>
      </c>
      <c r="G80" s="513">
        <v>43973</v>
      </c>
    </row>
    <row r="81" spans="1:8" ht="12.75" customHeight="1">
      <c r="A81" s="431"/>
      <c r="B81" s="513"/>
      <c r="C81" s="513"/>
      <c r="D81" s="513" t="s">
        <v>2234</v>
      </c>
      <c r="E81" s="513">
        <v>43951</v>
      </c>
      <c r="F81" s="513">
        <v>43958</v>
      </c>
      <c r="G81" s="513">
        <v>43980</v>
      </c>
    </row>
    <row r="82" spans="1:8" ht="12.75" customHeight="1"/>
    <row r="83" spans="1:8">
      <c r="A83" s="539" t="s">
        <v>2233</v>
      </c>
      <c r="B83" s="510" t="s">
        <v>31</v>
      </c>
      <c r="C83" s="475" t="s">
        <v>32</v>
      </c>
      <c r="D83" s="475" t="s">
        <v>33</v>
      </c>
      <c r="E83" s="475" t="s">
        <v>2232</v>
      </c>
      <c r="F83" s="473" t="s">
        <v>273</v>
      </c>
      <c r="G83" s="473" t="s">
        <v>2231</v>
      </c>
      <c r="H83" s="418" t="s">
        <v>2020</v>
      </c>
    </row>
    <row r="84" spans="1:8">
      <c r="A84" s="431" t="s">
        <v>2215</v>
      </c>
      <c r="B84" s="510"/>
      <c r="C84" s="474"/>
      <c r="D84" s="474"/>
      <c r="E84" s="474"/>
      <c r="F84" s="538" t="s">
        <v>35</v>
      </c>
      <c r="G84" s="538" t="s">
        <v>36</v>
      </c>
    </row>
    <row r="85" spans="1:8" s="525" customFormat="1" ht="13.5">
      <c r="B85" s="513" t="s">
        <v>451</v>
      </c>
      <c r="C85" s="513" t="s">
        <v>2230</v>
      </c>
      <c r="D85" s="473" t="s">
        <v>2101</v>
      </c>
      <c r="E85" s="538">
        <v>43917</v>
      </c>
      <c r="F85" s="538">
        <v>43925</v>
      </c>
      <c r="G85" s="538">
        <v>43949</v>
      </c>
    </row>
    <row r="86" spans="1:8" s="525" customFormat="1" ht="13.5">
      <c r="B86" s="538" t="s">
        <v>2229</v>
      </c>
      <c r="C86" s="538" t="s">
        <v>2228</v>
      </c>
      <c r="D86" s="473" t="s">
        <v>2101</v>
      </c>
      <c r="E86" s="538">
        <v>43924</v>
      </c>
      <c r="F86" s="538">
        <v>43932</v>
      </c>
      <c r="G86" s="538">
        <v>43956</v>
      </c>
    </row>
    <row r="87" spans="1:8" s="525" customFormat="1" ht="13.5">
      <c r="B87" s="538" t="s">
        <v>444</v>
      </c>
      <c r="C87" s="538" t="s">
        <v>295</v>
      </c>
      <c r="D87" s="473" t="s">
        <v>2101</v>
      </c>
      <c r="E87" s="538">
        <v>43931</v>
      </c>
      <c r="F87" s="538">
        <v>43939</v>
      </c>
      <c r="G87" s="538">
        <v>43963</v>
      </c>
    </row>
    <row r="88" spans="1:8" ht="13.5" customHeight="1">
      <c r="B88" s="538" t="s">
        <v>2227</v>
      </c>
      <c r="C88" s="538" t="s">
        <v>295</v>
      </c>
      <c r="D88" s="473" t="s">
        <v>2101</v>
      </c>
      <c r="E88" s="538">
        <v>43938</v>
      </c>
      <c r="F88" s="538">
        <v>43946</v>
      </c>
      <c r="G88" s="538">
        <v>43970</v>
      </c>
    </row>
    <row r="89" spans="1:8" ht="13.5" customHeight="1">
      <c r="B89" s="538" t="s">
        <v>2226</v>
      </c>
      <c r="C89" s="538" t="s">
        <v>2225</v>
      </c>
      <c r="D89" s="473" t="s">
        <v>2101</v>
      </c>
      <c r="E89" s="538">
        <v>43945</v>
      </c>
      <c r="F89" s="538">
        <v>43953</v>
      </c>
      <c r="G89" s="538">
        <v>43977</v>
      </c>
    </row>
    <row r="90" spans="1:8" s="525" customFormat="1" ht="13.5"/>
    <row r="91" spans="1:8">
      <c r="A91" s="431" t="s">
        <v>2224</v>
      </c>
      <c r="B91" s="510" t="s">
        <v>31</v>
      </c>
      <c r="C91" s="510" t="s">
        <v>32</v>
      </c>
      <c r="D91" s="510" t="s">
        <v>33</v>
      </c>
      <c r="E91" s="510" t="s">
        <v>1999</v>
      </c>
      <c r="F91" s="473" t="s">
        <v>273</v>
      </c>
      <c r="G91" s="473" t="s">
        <v>65</v>
      </c>
      <c r="H91" s="418" t="s">
        <v>2020</v>
      </c>
    </row>
    <row r="92" spans="1:8">
      <c r="A92" s="431" t="s">
        <v>2215</v>
      </c>
      <c r="B92" s="510"/>
      <c r="C92" s="510"/>
      <c r="D92" s="510"/>
      <c r="E92" s="510"/>
      <c r="F92" s="538" t="s">
        <v>35</v>
      </c>
      <c r="G92" s="538" t="s">
        <v>36</v>
      </c>
    </row>
    <row r="93" spans="1:8" ht="13.5" customHeight="1">
      <c r="A93" s="431"/>
      <c r="B93" s="513" t="s">
        <v>2221</v>
      </c>
      <c r="C93" s="513" t="s">
        <v>295</v>
      </c>
      <c r="D93" s="473" t="s">
        <v>190</v>
      </c>
      <c r="E93" s="513">
        <v>43917</v>
      </c>
      <c r="F93" s="513">
        <v>43925</v>
      </c>
      <c r="G93" s="513">
        <v>43949</v>
      </c>
    </row>
    <row r="94" spans="1:8" ht="13.5" customHeight="1">
      <c r="B94" s="513" t="s">
        <v>2220</v>
      </c>
      <c r="C94" s="513" t="s">
        <v>222</v>
      </c>
      <c r="D94" s="473" t="s">
        <v>190</v>
      </c>
      <c r="E94" s="513">
        <f>E93+7</f>
        <v>43924</v>
      </c>
      <c r="F94" s="513">
        <f>F93+7</f>
        <v>43932</v>
      </c>
      <c r="G94" s="513">
        <f>G93+7</f>
        <v>43956</v>
      </c>
    </row>
    <row r="95" spans="1:8" ht="13.5" customHeight="1">
      <c r="B95" s="513" t="s">
        <v>2219</v>
      </c>
      <c r="C95" s="513" t="s">
        <v>224</v>
      </c>
      <c r="D95" s="473" t="s">
        <v>190</v>
      </c>
      <c r="E95" s="513">
        <f>E94+7</f>
        <v>43931</v>
      </c>
      <c r="F95" s="513">
        <f>F94+7</f>
        <v>43939</v>
      </c>
      <c r="G95" s="513">
        <f>G94+7</f>
        <v>43963</v>
      </c>
    </row>
    <row r="96" spans="1:8" ht="13.5" customHeight="1">
      <c r="B96" s="513" t="s">
        <v>2218</v>
      </c>
      <c r="C96" s="513" t="s">
        <v>232</v>
      </c>
      <c r="D96" s="473" t="s">
        <v>190</v>
      </c>
      <c r="E96" s="513">
        <f>E95+7</f>
        <v>43938</v>
      </c>
      <c r="F96" s="513">
        <f>F95+7</f>
        <v>43946</v>
      </c>
      <c r="G96" s="513">
        <f>G95+7</f>
        <v>43970</v>
      </c>
    </row>
    <row r="97" spans="1:8" ht="13.5" customHeight="1">
      <c r="A97" s="431"/>
      <c r="B97" s="513" t="s">
        <v>2217</v>
      </c>
      <c r="C97" s="513" t="s">
        <v>252</v>
      </c>
      <c r="D97" s="473" t="s">
        <v>190</v>
      </c>
      <c r="E97" s="513">
        <f>E96+7</f>
        <v>43945</v>
      </c>
      <c r="F97" s="513">
        <f>F96+7</f>
        <v>43953</v>
      </c>
      <c r="G97" s="513">
        <f>G96+7</f>
        <v>43977</v>
      </c>
    </row>
    <row r="98" spans="1:8" ht="13.5" customHeight="1">
      <c r="E98" s="495"/>
      <c r="F98" s="495"/>
      <c r="G98" s="495"/>
    </row>
    <row r="99" spans="1:8" ht="13.5" customHeight="1">
      <c r="A99" s="431" t="s">
        <v>2223</v>
      </c>
      <c r="B99" s="510" t="s">
        <v>31</v>
      </c>
      <c r="C99" s="510" t="s">
        <v>32</v>
      </c>
      <c r="D99" s="510" t="s">
        <v>33</v>
      </c>
      <c r="E99" s="510" t="s">
        <v>1999</v>
      </c>
      <c r="F99" s="473" t="s">
        <v>273</v>
      </c>
      <c r="G99" s="473" t="s">
        <v>2222</v>
      </c>
      <c r="H99" s="418" t="s">
        <v>2020</v>
      </c>
    </row>
    <row r="100" spans="1:8" ht="13.5" customHeight="1">
      <c r="A100" s="431" t="s">
        <v>2215</v>
      </c>
      <c r="B100" s="510"/>
      <c r="C100" s="510"/>
      <c r="D100" s="510"/>
      <c r="E100" s="510"/>
      <c r="F100" s="538" t="s">
        <v>35</v>
      </c>
      <c r="G100" s="538" t="s">
        <v>36</v>
      </c>
    </row>
    <row r="101" spans="1:8">
      <c r="A101" s="431"/>
      <c r="B101" s="513" t="s">
        <v>2221</v>
      </c>
      <c r="C101" s="513" t="s">
        <v>295</v>
      </c>
      <c r="D101" s="473" t="s">
        <v>190</v>
      </c>
      <c r="E101" s="513">
        <v>43917</v>
      </c>
      <c r="F101" s="513">
        <v>43925</v>
      </c>
      <c r="G101" s="513">
        <v>43946</v>
      </c>
    </row>
    <row r="102" spans="1:8" ht="13.5" customHeight="1">
      <c r="B102" s="513" t="s">
        <v>2220</v>
      </c>
      <c r="C102" s="513" t="s">
        <v>222</v>
      </c>
      <c r="D102" s="473" t="s">
        <v>190</v>
      </c>
      <c r="E102" s="513">
        <v>43924</v>
      </c>
      <c r="F102" s="513">
        <v>43932</v>
      </c>
      <c r="G102" s="513">
        <v>43953</v>
      </c>
    </row>
    <row r="103" spans="1:8" ht="13.5" customHeight="1">
      <c r="B103" s="513" t="s">
        <v>2219</v>
      </c>
      <c r="C103" s="513" t="s">
        <v>224</v>
      </c>
      <c r="D103" s="473" t="s">
        <v>190</v>
      </c>
      <c r="E103" s="513">
        <v>43931</v>
      </c>
      <c r="F103" s="513">
        <v>43939</v>
      </c>
      <c r="G103" s="513">
        <v>43960</v>
      </c>
    </row>
    <row r="104" spans="1:8" ht="13.5" customHeight="1">
      <c r="B104" s="513" t="s">
        <v>2218</v>
      </c>
      <c r="C104" s="513" t="s">
        <v>232</v>
      </c>
      <c r="D104" s="473" t="s">
        <v>190</v>
      </c>
      <c r="E104" s="513">
        <v>43938</v>
      </c>
      <c r="F104" s="513">
        <v>43946</v>
      </c>
      <c r="G104" s="513">
        <v>43967</v>
      </c>
    </row>
    <row r="105" spans="1:8" ht="13.5" customHeight="1">
      <c r="A105" s="431"/>
      <c r="B105" s="513" t="s">
        <v>2217</v>
      </c>
      <c r="C105" s="513" t="s">
        <v>252</v>
      </c>
      <c r="D105" s="473" t="s">
        <v>190</v>
      </c>
      <c r="E105" s="513">
        <v>43945</v>
      </c>
      <c r="F105" s="513">
        <v>43953</v>
      </c>
      <c r="G105" s="513">
        <v>43974</v>
      </c>
    </row>
    <row r="106" spans="1:8" ht="13.5" customHeight="1">
      <c r="B106" s="495"/>
      <c r="C106" s="495"/>
      <c r="D106" s="495"/>
      <c r="E106" s="495"/>
      <c r="F106" s="495"/>
      <c r="G106" s="495"/>
    </row>
    <row r="107" spans="1:8" ht="13.5" customHeight="1">
      <c r="A107" s="431" t="s">
        <v>2216</v>
      </c>
      <c r="B107" s="510" t="s">
        <v>31</v>
      </c>
      <c r="C107" s="510" t="s">
        <v>32</v>
      </c>
      <c r="D107" s="510" t="s">
        <v>33</v>
      </c>
      <c r="E107" s="510" t="s">
        <v>1999</v>
      </c>
      <c r="F107" s="473" t="s">
        <v>273</v>
      </c>
      <c r="G107" s="473" t="s">
        <v>189</v>
      </c>
      <c r="H107" s="418" t="s">
        <v>2020</v>
      </c>
    </row>
    <row r="108" spans="1:8" ht="13.5" customHeight="1">
      <c r="A108" s="431" t="s">
        <v>2215</v>
      </c>
      <c r="B108" s="510"/>
      <c r="C108" s="510"/>
      <c r="D108" s="510"/>
      <c r="E108" s="510"/>
      <c r="F108" s="473" t="s">
        <v>35</v>
      </c>
      <c r="G108" s="473" t="s">
        <v>36</v>
      </c>
    </row>
    <row r="109" spans="1:8" ht="13.5" customHeight="1">
      <c r="A109" s="431"/>
      <c r="B109" s="513" t="s">
        <v>2214</v>
      </c>
      <c r="C109" s="513" t="s">
        <v>2213</v>
      </c>
      <c r="D109" s="513" t="s">
        <v>2210</v>
      </c>
      <c r="E109" s="513">
        <v>43917</v>
      </c>
      <c r="F109" s="513">
        <v>43925</v>
      </c>
      <c r="G109" s="513">
        <v>43950</v>
      </c>
    </row>
    <row r="110" spans="1:8" ht="13.5" customHeight="1">
      <c r="A110" s="431"/>
      <c r="B110" s="513" t="s">
        <v>2212</v>
      </c>
      <c r="C110" s="513" t="s">
        <v>2211</v>
      </c>
      <c r="D110" s="513" t="s">
        <v>2210</v>
      </c>
      <c r="E110" s="513">
        <v>43924</v>
      </c>
      <c r="F110" s="513">
        <v>43932</v>
      </c>
      <c r="G110" s="513">
        <v>43957</v>
      </c>
    </row>
    <row r="111" spans="1:8" ht="13.5" customHeight="1">
      <c r="A111" s="431"/>
      <c r="B111" s="513" t="s">
        <v>449</v>
      </c>
      <c r="C111" s="513" t="s">
        <v>251</v>
      </c>
      <c r="D111" s="513" t="s">
        <v>2210</v>
      </c>
      <c r="E111" s="513">
        <v>43931</v>
      </c>
      <c r="F111" s="513">
        <v>43939</v>
      </c>
      <c r="G111" s="513">
        <v>43964</v>
      </c>
    </row>
    <row r="112" spans="1:8" ht="13.5" customHeight="1">
      <c r="A112" s="431"/>
      <c r="B112" s="513" t="s">
        <v>450</v>
      </c>
      <c r="C112" s="513" t="s">
        <v>295</v>
      </c>
      <c r="D112" s="513" t="s">
        <v>2210</v>
      </c>
      <c r="E112" s="513">
        <v>43938</v>
      </c>
      <c r="F112" s="513">
        <v>43946</v>
      </c>
      <c r="G112" s="513">
        <v>43971</v>
      </c>
    </row>
    <row r="113" spans="1:8" ht="13.5" customHeight="1">
      <c r="A113" s="431"/>
      <c r="B113" s="513" t="s">
        <v>275</v>
      </c>
      <c r="C113" s="513" t="s">
        <v>295</v>
      </c>
      <c r="D113" s="513" t="s">
        <v>2210</v>
      </c>
      <c r="E113" s="513">
        <v>43945</v>
      </c>
      <c r="F113" s="513">
        <v>43953</v>
      </c>
      <c r="G113" s="513">
        <v>43978</v>
      </c>
    </row>
    <row r="114" spans="1:8">
      <c r="A114" s="431"/>
      <c r="B114" s="495"/>
      <c r="C114" s="495"/>
      <c r="D114" s="504"/>
      <c r="E114" s="495"/>
      <c r="F114" s="495"/>
      <c r="G114" s="495"/>
    </row>
    <row r="115" spans="1:8" ht="15.75">
      <c r="A115" s="511" t="s">
        <v>2209</v>
      </c>
      <c r="B115" s="511"/>
      <c r="C115" s="511"/>
      <c r="D115" s="511"/>
      <c r="E115" s="511"/>
      <c r="F115" s="511"/>
      <c r="G115" s="511"/>
    </row>
    <row r="116" spans="1:8">
      <c r="A116" s="501" t="s">
        <v>98</v>
      </c>
      <c r="B116" s="489" t="s">
        <v>31</v>
      </c>
      <c r="C116" s="489" t="s">
        <v>32</v>
      </c>
      <c r="D116" s="489" t="s">
        <v>1534</v>
      </c>
      <c r="E116" s="489" t="s">
        <v>1999</v>
      </c>
      <c r="F116" s="489" t="s">
        <v>273</v>
      </c>
      <c r="G116" s="489" t="s">
        <v>274</v>
      </c>
    </row>
    <row r="117" spans="1:8">
      <c r="A117" s="500" t="s">
        <v>2208</v>
      </c>
      <c r="B117" s="489"/>
      <c r="C117" s="489"/>
      <c r="D117" s="489"/>
      <c r="E117" s="489"/>
      <c r="F117" s="489" t="s">
        <v>1348</v>
      </c>
      <c r="G117" s="489" t="s">
        <v>1382</v>
      </c>
    </row>
    <row r="118" spans="1:8">
      <c r="A118" s="501"/>
      <c r="B118" s="489" t="s">
        <v>2207</v>
      </c>
      <c r="C118" s="489" t="s">
        <v>2206</v>
      </c>
      <c r="D118" s="489" t="s">
        <v>2201</v>
      </c>
      <c r="E118" s="489">
        <v>43866</v>
      </c>
      <c r="F118" s="489">
        <v>43871</v>
      </c>
      <c r="G118" s="489">
        <v>43875</v>
      </c>
    </row>
    <row r="119" spans="1:8">
      <c r="A119" s="501"/>
      <c r="B119" s="489" t="s">
        <v>2205</v>
      </c>
      <c r="C119" s="489" t="s">
        <v>2202</v>
      </c>
      <c r="D119" s="489" t="s">
        <v>2201</v>
      </c>
      <c r="E119" s="489">
        <f>E118+7</f>
        <v>43873</v>
      </c>
      <c r="F119" s="489">
        <f>F118+7</f>
        <v>43878</v>
      </c>
      <c r="G119" s="489">
        <f>G118+7</f>
        <v>43882</v>
      </c>
    </row>
    <row r="120" spans="1:8">
      <c r="A120" s="501"/>
      <c r="B120" s="489" t="s">
        <v>2204</v>
      </c>
      <c r="C120" s="489" t="s">
        <v>2202</v>
      </c>
      <c r="D120" s="489" t="s">
        <v>2201</v>
      </c>
      <c r="E120" s="489">
        <f>E119+7</f>
        <v>43880</v>
      </c>
      <c r="F120" s="489">
        <f>F119+7</f>
        <v>43885</v>
      </c>
      <c r="G120" s="489">
        <f>G119+7</f>
        <v>43889</v>
      </c>
    </row>
    <row r="121" spans="1:8">
      <c r="A121" s="501"/>
      <c r="B121" s="489" t="s">
        <v>2203</v>
      </c>
      <c r="C121" s="489" t="s">
        <v>2202</v>
      </c>
      <c r="D121" s="489" t="s">
        <v>2201</v>
      </c>
      <c r="E121" s="489">
        <f>E120+7</f>
        <v>43887</v>
      </c>
      <c r="F121" s="489">
        <f>F120+7</f>
        <v>43892</v>
      </c>
      <c r="G121" s="489">
        <f>G120+7</f>
        <v>43896</v>
      </c>
    </row>
    <row r="122" spans="1:8">
      <c r="A122" s="426"/>
      <c r="B122" s="537"/>
      <c r="C122" s="536"/>
      <c r="D122" s="535"/>
      <c r="E122" s="534"/>
      <c r="F122" s="534"/>
      <c r="G122" s="534"/>
    </row>
    <row r="123" spans="1:8">
      <c r="A123" s="501" t="s">
        <v>2200</v>
      </c>
      <c r="B123" s="464" t="s">
        <v>31</v>
      </c>
      <c r="C123" s="464" t="s">
        <v>32</v>
      </c>
      <c r="D123" s="464" t="s">
        <v>33</v>
      </c>
      <c r="E123" s="464" t="s">
        <v>1999</v>
      </c>
      <c r="F123" s="424" t="s">
        <v>273</v>
      </c>
      <c r="G123" s="424" t="s">
        <v>274</v>
      </c>
      <c r="H123" s="418" t="s">
        <v>2020</v>
      </c>
    </row>
    <row r="124" spans="1:8">
      <c r="A124" s="500" t="s">
        <v>2131</v>
      </c>
      <c r="B124" s="463"/>
      <c r="C124" s="463"/>
      <c r="D124" s="463"/>
      <c r="E124" s="463"/>
      <c r="F124" s="424" t="s">
        <v>35</v>
      </c>
      <c r="G124" s="424" t="s">
        <v>36</v>
      </c>
    </row>
    <row r="125" spans="1:8">
      <c r="A125" s="501"/>
      <c r="B125" s="461" t="s">
        <v>2193</v>
      </c>
      <c r="C125" s="461" t="s">
        <v>2199</v>
      </c>
      <c r="D125" s="532" t="s">
        <v>2189</v>
      </c>
      <c r="E125" s="461">
        <v>43916</v>
      </c>
      <c r="F125" s="461">
        <v>43922</v>
      </c>
      <c r="G125" s="461">
        <v>43927</v>
      </c>
    </row>
    <row r="126" spans="1:8">
      <c r="A126" s="501"/>
      <c r="B126" s="461" t="s">
        <v>2191</v>
      </c>
      <c r="C126" s="461" t="s">
        <v>2198</v>
      </c>
      <c r="D126" s="532" t="s">
        <v>2189</v>
      </c>
      <c r="E126" s="461">
        <v>43923</v>
      </c>
      <c r="F126" s="461">
        <v>43929</v>
      </c>
      <c r="G126" s="461">
        <v>43934</v>
      </c>
    </row>
    <row r="127" spans="1:8">
      <c r="A127" s="500" t="s">
        <v>298</v>
      </c>
      <c r="B127" s="461" t="s">
        <v>2197</v>
      </c>
      <c r="C127" s="461" t="s">
        <v>2196</v>
      </c>
      <c r="D127" s="533" t="s">
        <v>2189</v>
      </c>
      <c r="E127" s="461">
        <v>43930</v>
      </c>
      <c r="F127" s="461">
        <v>43936</v>
      </c>
      <c r="G127" s="461">
        <v>43941</v>
      </c>
    </row>
    <row r="128" spans="1:8">
      <c r="A128" s="500" t="s">
        <v>298</v>
      </c>
      <c r="B128" s="461" t="s">
        <v>2195</v>
      </c>
      <c r="C128" s="461" t="s">
        <v>2194</v>
      </c>
      <c r="D128" s="532" t="s">
        <v>2189</v>
      </c>
      <c r="E128" s="461">
        <v>43937</v>
      </c>
      <c r="F128" s="461">
        <v>43943</v>
      </c>
      <c r="G128" s="461">
        <v>43948</v>
      </c>
    </row>
    <row r="129" spans="1:8">
      <c r="A129" s="500" t="s">
        <v>298</v>
      </c>
      <c r="B129" s="461" t="s">
        <v>2193</v>
      </c>
      <c r="C129" s="461" t="s">
        <v>2192</v>
      </c>
      <c r="D129" s="532" t="s">
        <v>2189</v>
      </c>
      <c r="E129" s="461">
        <v>43944</v>
      </c>
      <c r="F129" s="461">
        <v>43950</v>
      </c>
      <c r="G129" s="461">
        <v>43955</v>
      </c>
    </row>
    <row r="130" spans="1:8">
      <c r="A130" s="501"/>
      <c r="B130" s="461" t="s">
        <v>2191</v>
      </c>
      <c r="C130" s="461" t="s">
        <v>2190</v>
      </c>
      <c r="D130" s="532" t="s">
        <v>2189</v>
      </c>
      <c r="E130" s="461">
        <v>43951</v>
      </c>
      <c r="F130" s="461">
        <v>43957</v>
      </c>
      <c r="G130" s="461">
        <v>43962</v>
      </c>
    </row>
    <row r="131" spans="1:8">
      <c r="A131" s="493"/>
      <c r="B131" s="530"/>
      <c r="C131" s="530"/>
      <c r="D131" s="531"/>
      <c r="E131" s="530"/>
      <c r="F131" s="530"/>
      <c r="G131" s="530"/>
    </row>
    <row r="132" spans="1:8">
      <c r="A132" s="431" t="s">
        <v>2188</v>
      </c>
      <c r="B132" s="475" t="s">
        <v>31</v>
      </c>
      <c r="C132" s="475" t="s">
        <v>32</v>
      </c>
      <c r="D132" s="475" t="s">
        <v>33</v>
      </c>
      <c r="E132" s="475" t="s">
        <v>1999</v>
      </c>
      <c r="F132" s="473" t="s">
        <v>273</v>
      </c>
      <c r="G132" s="473" t="s">
        <v>2188</v>
      </c>
    </row>
    <row r="133" spans="1:8">
      <c r="A133" s="431" t="s">
        <v>2045</v>
      </c>
      <c r="B133" s="474"/>
      <c r="C133" s="474"/>
      <c r="D133" s="474"/>
      <c r="E133" s="474"/>
      <c r="F133" s="473" t="s">
        <v>35</v>
      </c>
      <c r="G133" s="473" t="s">
        <v>36</v>
      </c>
    </row>
    <row r="134" spans="1:8" ht="13.5" customHeight="1">
      <c r="A134" s="431"/>
      <c r="B134" s="471" t="s">
        <v>2187</v>
      </c>
      <c r="C134" s="471" t="s">
        <v>2186</v>
      </c>
      <c r="D134" s="508" t="s">
        <v>2185</v>
      </c>
      <c r="E134" s="471">
        <v>43768</v>
      </c>
      <c r="F134" s="471">
        <v>43772</v>
      </c>
      <c r="G134" s="471">
        <v>43409</v>
      </c>
    </row>
    <row r="135" spans="1:8">
      <c r="A135" s="431"/>
      <c r="B135" s="471" t="s">
        <v>2182</v>
      </c>
      <c r="C135" s="471" t="s">
        <v>2183</v>
      </c>
      <c r="D135" s="507"/>
      <c r="E135" s="471">
        <f>E134+7</f>
        <v>43775</v>
      </c>
      <c r="F135" s="471">
        <f>F134+7</f>
        <v>43779</v>
      </c>
      <c r="G135" s="471">
        <f>G134+7</f>
        <v>43416</v>
      </c>
    </row>
    <row r="136" spans="1:8">
      <c r="A136" s="431"/>
      <c r="B136" s="471" t="s">
        <v>2184</v>
      </c>
      <c r="C136" s="471" t="s">
        <v>2183</v>
      </c>
      <c r="D136" s="507"/>
      <c r="E136" s="471">
        <f>E135+7</f>
        <v>43782</v>
      </c>
      <c r="F136" s="471">
        <f>F135+7</f>
        <v>43786</v>
      </c>
      <c r="G136" s="471">
        <f>G135+7</f>
        <v>43423</v>
      </c>
    </row>
    <row r="137" spans="1:8">
      <c r="A137" s="431"/>
      <c r="B137" s="471" t="s">
        <v>2182</v>
      </c>
      <c r="C137" s="471" t="s">
        <v>2181</v>
      </c>
      <c r="D137" s="507"/>
      <c r="E137" s="471">
        <f>E136+7</f>
        <v>43789</v>
      </c>
      <c r="F137" s="471">
        <f>F136+7</f>
        <v>43793</v>
      </c>
      <c r="G137" s="471">
        <f>G136+7</f>
        <v>43430</v>
      </c>
    </row>
    <row r="138" spans="1:8">
      <c r="A138" s="431"/>
      <c r="B138" s="479"/>
      <c r="C138" s="479"/>
      <c r="D138" s="504"/>
      <c r="E138" s="479"/>
      <c r="F138" s="479"/>
      <c r="G138" s="479"/>
    </row>
    <row r="139" spans="1:8">
      <c r="A139" s="431" t="s">
        <v>2180</v>
      </c>
      <c r="B139" s="475" t="s">
        <v>31</v>
      </c>
      <c r="C139" s="475" t="s">
        <v>32</v>
      </c>
      <c r="D139" s="475" t="s">
        <v>33</v>
      </c>
      <c r="E139" s="475" t="s">
        <v>1999</v>
      </c>
      <c r="F139" s="473" t="s">
        <v>273</v>
      </c>
      <c r="G139" s="473" t="s">
        <v>2179</v>
      </c>
      <c r="H139" s="418" t="s">
        <v>2020</v>
      </c>
    </row>
    <row r="140" spans="1:8">
      <c r="A140" s="431" t="s">
        <v>2045</v>
      </c>
      <c r="B140" s="474"/>
      <c r="C140" s="474"/>
      <c r="D140" s="474"/>
      <c r="E140" s="474"/>
      <c r="F140" s="473" t="s">
        <v>35</v>
      </c>
      <c r="G140" s="473" t="s">
        <v>36</v>
      </c>
    </row>
    <row r="141" spans="1:8" ht="13.5" customHeight="1">
      <c r="A141" s="431" t="s">
        <v>2178</v>
      </c>
      <c r="B141" s="471" t="s">
        <v>2172</v>
      </c>
      <c r="C141" s="471" t="s">
        <v>2177</v>
      </c>
      <c r="D141" s="508" t="s">
        <v>2166</v>
      </c>
      <c r="E141" s="471">
        <v>43920</v>
      </c>
      <c r="F141" s="471">
        <v>43927</v>
      </c>
      <c r="G141" s="471">
        <v>43931</v>
      </c>
    </row>
    <row r="142" spans="1:8">
      <c r="A142" s="431"/>
      <c r="B142" s="471" t="s">
        <v>2176</v>
      </c>
      <c r="C142" s="471" t="s">
        <v>2175</v>
      </c>
      <c r="D142" s="507"/>
      <c r="E142" s="471">
        <v>43927</v>
      </c>
      <c r="F142" s="471">
        <v>43934</v>
      </c>
      <c r="G142" s="471">
        <v>43938</v>
      </c>
    </row>
    <row r="143" spans="1:8">
      <c r="A143" s="431"/>
      <c r="B143" s="471" t="s">
        <v>2174</v>
      </c>
      <c r="C143" s="471" t="s">
        <v>2173</v>
      </c>
      <c r="D143" s="507"/>
      <c r="E143" s="471">
        <v>43934</v>
      </c>
      <c r="F143" s="471">
        <v>43941</v>
      </c>
      <c r="G143" s="471">
        <v>43945</v>
      </c>
    </row>
    <row r="144" spans="1:8">
      <c r="A144" s="431"/>
      <c r="B144" s="471" t="s">
        <v>2172</v>
      </c>
      <c r="C144" s="471" t="s">
        <v>2171</v>
      </c>
      <c r="D144" s="507"/>
      <c r="E144" s="471">
        <v>43941</v>
      </c>
      <c r="F144" s="471">
        <v>43948</v>
      </c>
      <c r="G144" s="471">
        <v>43952</v>
      </c>
    </row>
    <row r="145" spans="1:8">
      <c r="A145" s="431"/>
      <c r="B145" s="471"/>
      <c r="C145" s="471"/>
      <c r="D145" s="506"/>
      <c r="E145" s="471">
        <v>43948</v>
      </c>
      <c r="F145" s="471">
        <v>43955</v>
      </c>
      <c r="G145" s="471">
        <v>43959</v>
      </c>
    </row>
    <row r="147" spans="1:8">
      <c r="A147" s="431" t="s">
        <v>2170</v>
      </c>
      <c r="B147" s="429" t="s">
        <v>31</v>
      </c>
      <c r="C147" s="429" t="s">
        <v>32</v>
      </c>
      <c r="D147" s="425" t="s">
        <v>33</v>
      </c>
      <c r="E147" s="425" t="s">
        <v>1999</v>
      </c>
      <c r="F147" s="424" t="s">
        <v>273</v>
      </c>
      <c r="G147" s="424" t="s">
        <v>250</v>
      </c>
      <c r="H147" s="418" t="s">
        <v>2020</v>
      </c>
    </row>
    <row r="148" spans="1:8">
      <c r="A148" s="431" t="s">
        <v>2169</v>
      </c>
      <c r="B148" s="429"/>
      <c r="C148" s="429"/>
      <c r="D148" s="425"/>
      <c r="E148" s="425"/>
      <c r="F148" s="424" t="s">
        <v>35</v>
      </c>
      <c r="G148" s="424" t="s">
        <v>36</v>
      </c>
    </row>
    <row r="149" spans="1:8" ht="13.5" customHeight="1">
      <c r="A149" s="418" t="s">
        <v>2168</v>
      </c>
      <c r="B149" s="461" t="s">
        <v>291</v>
      </c>
      <c r="C149" s="461" t="s">
        <v>2167</v>
      </c>
      <c r="D149" s="528" t="s">
        <v>2166</v>
      </c>
      <c r="E149" s="461">
        <v>43920</v>
      </c>
      <c r="F149" s="461">
        <v>43927</v>
      </c>
      <c r="G149" s="461">
        <v>43932</v>
      </c>
    </row>
    <row r="150" spans="1:8" ht="13.5" customHeight="1">
      <c r="A150" s="431" t="s">
        <v>298</v>
      </c>
      <c r="B150" s="461" t="s">
        <v>294</v>
      </c>
      <c r="C150" s="461" t="s">
        <v>616</v>
      </c>
      <c r="D150" s="528"/>
      <c r="E150" s="461">
        <f>E149+7</f>
        <v>43927</v>
      </c>
      <c r="F150" s="461">
        <f>F149+7</f>
        <v>43934</v>
      </c>
      <c r="G150" s="461">
        <f>G149+7</f>
        <v>43939</v>
      </c>
    </row>
    <row r="151" spans="1:8" ht="13.5" customHeight="1">
      <c r="A151" s="431" t="s">
        <v>298</v>
      </c>
      <c r="B151" s="461" t="s">
        <v>532</v>
      </c>
      <c r="C151" s="461" t="s">
        <v>23</v>
      </c>
      <c r="D151" s="528"/>
      <c r="E151" s="461">
        <f>E150+7</f>
        <v>43934</v>
      </c>
      <c r="F151" s="461">
        <f>F150+7</f>
        <v>43941</v>
      </c>
      <c r="G151" s="461">
        <f>G150+7</f>
        <v>43946</v>
      </c>
    </row>
    <row r="152" spans="1:8" ht="13.5" customHeight="1">
      <c r="B152" s="461" t="s">
        <v>2165</v>
      </c>
      <c r="C152" s="461" t="s">
        <v>2164</v>
      </c>
      <c r="D152" s="528"/>
      <c r="E152" s="461">
        <f>E151+7</f>
        <v>43941</v>
      </c>
      <c r="F152" s="461">
        <f>F151+7</f>
        <v>43948</v>
      </c>
      <c r="G152" s="461">
        <f>G151+7</f>
        <v>43953</v>
      </c>
    </row>
    <row r="153" spans="1:8" ht="13.5" customHeight="1">
      <c r="B153" s="461"/>
      <c r="C153" s="461"/>
      <c r="D153" s="528"/>
      <c r="E153" s="461">
        <f>E152+7</f>
        <v>43948</v>
      </c>
      <c r="F153" s="461">
        <f>F152+7</f>
        <v>43955</v>
      </c>
      <c r="G153" s="461">
        <f>G152+7</f>
        <v>43960</v>
      </c>
    </row>
    <row r="154" spans="1:8" ht="13.5" customHeight="1">
      <c r="B154" s="479"/>
      <c r="C154" s="479"/>
      <c r="D154" s="480"/>
      <c r="E154" s="479"/>
      <c r="F154" s="479"/>
      <c r="G154" s="479"/>
    </row>
    <row r="155" spans="1:8" ht="13.5" customHeight="1">
      <c r="A155" s="431" t="s">
        <v>2163</v>
      </c>
      <c r="B155" s="425" t="s">
        <v>31</v>
      </c>
      <c r="C155" s="425" t="s">
        <v>32</v>
      </c>
      <c r="D155" s="425" t="s">
        <v>33</v>
      </c>
      <c r="E155" s="425" t="s">
        <v>1999</v>
      </c>
      <c r="F155" s="424" t="s">
        <v>273</v>
      </c>
      <c r="G155" s="424" t="s">
        <v>2162</v>
      </c>
      <c r="H155" s="418" t="s">
        <v>2020</v>
      </c>
    </row>
    <row r="156" spans="1:8" ht="13.5" customHeight="1">
      <c r="A156" s="431" t="s">
        <v>2081</v>
      </c>
      <c r="B156" s="425"/>
      <c r="C156" s="425"/>
      <c r="D156" s="425"/>
      <c r="E156" s="425"/>
      <c r="F156" s="424" t="s">
        <v>35</v>
      </c>
      <c r="G156" s="424" t="s">
        <v>36</v>
      </c>
    </row>
    <row r="157" spans="1:8" ht="13.5" customHeight="1">
      <c r="A157" s="431"/>
      <c r="B157" s="461" t="s">
        <v>2155</v>
      </c>
      <c r="C157" s="461" t="s">
        <v>2161</v>
      </c>
      <c r="D157" s="470" t="s">
        <v>2122</v>
      </c>
      <c r="E157" s="461">
        <v>43550</v>
      </c>
      <c r="F157" s="461">
        <v>43922</v>
      </c>
      <c r="G157" s="461">
        <v>43928</v>
      </c>
    </row>
    <row r="158" spans="1:8" ht="13.5" customHeight="1">
      <c r="A158" s="431"/>
      <c r="B158" s="461" t="s">
        <v>2160</v>
      </c>
      <c r="C158" s="461" t="s">
        <v>2159</v>
      </c>
      <c r="D158" s="469"/>
      <c r="E158" s="461">
        <v>43557</v>
      </c>
      <c r="F158" s="461">
        <v>43929</v>
      </c>
      <c r="G158" s="461">
        <v>43935</v>
      </c>
    </row>
    <row r="159" spans="1:8" ht="13.5" customHeight="1">
      <c r="A159" s="431"/>
      <c r="B159" s="461" t="s">
        <v>2158</v>
      </c>
      <c r="C159" s="461" t="s">
        <v>2157</v>
      </c>
      <c r="D159" s="469"/>
      <c r="E159" s="461">
        <v>43564</v>
      </c>
      <c r="F159" s="461">
        <v>43936</v>
      </c>
      <c r="G159" s="461">
        <v>43942</v>
      </c>
    </row>
    <row r="160" spans="1:8" ht="13.5" customHeight="1">
      <c r="A160" s="431"/>
      <c r="B160" s="461" t="s">
        <v>2156</v>
      </c>
      <c r="C160" s="461" t="s">
        <v>1318</v>
      </c>
      <c r="D160" s="469"/>
      <c r="E160" s="461">
        <v>43571</v>
      </c>
      <c r="F160" s="461">
        <v>43943</v>
      </c>
      <c r="G160" s="461">
        <v>43949</v>
      </c>
    </row>
    <row r="161" spans="1:8" ht="13.5" customHeight="1">
      <c r="A161" s="431"/>
      <c r="B161" s="461" t="s">
        <v>2155</v>
      </c>
      <c r="C161" s="461" t="s">
        <v>2154</v>
      </c>
      <c r="D161" s="469"/>
      <c r="E161" s="461">
        <v>43578</v>
      </c>
      <c r="F161" s="461">
        <v>43950</v>
      </c>
      <c r="G161" s="461">
        <v>43956</v>
      </c>
    </row>
    <row r="162" spans="1:8" ht="13.5" customHeight="1">
      <c r="A162" s="431"/>
      <c r="B162" s="461" t="s">
        <v>2153</v>
      </c>
      <c r="C162" s="461" t="s">
        <v>2152</v>
      </c>
      <c r="D162" s="468"/>
      <c r="E162" s="461">
        <v>43585</v>
      </c>
      <c r="F162" s="461">
        <v>43957</v>
      </c>
      <c r="G162" s="461">
        <v>43963</v>
      </c>
    </row>
    <row r="163" spans="1:8">
      <c r="A163" s="431"/>
      <c r="B163" s="431"/>
      <c r="C163" s="431"/>
      <c r="D163" s="431"/>
      <c r="E163" s="529"/>
      <c r="F163" s="529"/>
      <c r="G163" s="529"/>
    </row>
    <row r="164" spans="1:8">
      <c r="A164" s="431" t="s">
        <v>2151</v>
      </c>
      <c r="B164" s="442" t="s">
        <v>31</v>
      </c>
      <c r="C164" s="442" t="s">
        <v>32</v>
      </c>
      <c r="D164" s="464" t="s">
        <v>33</v>
      </c>
      <c r="E164" s="464" t="s">
        <v>1999</v>
      </c>
      <c r="F164" s="424" t="s">
        <v>273</v>
      </c>
      <c r="G164" s="424" t="s">
        <v>128</v>
      </c>
      <c r="H164" s="418" t="s">
        <v>2020</v>
      </c>
    </row>
    <row r="165" spans="1:8">
      <c r="A165" s="431" t="s">
        <v>2150</v>
      </c>
      <c r="B165" s="441"/>
      <c r="C165" s="441"/>
      <c r="D165" s="463"/>
      <c r="E165" s="463"/>
      <c r="F165" s="424" t="s">
        <v>35</v>
      </c>
      <c r="G165" s="424" t="s">
        <v>36</v>
      </c>
    </row>
    <row r="166" spans="1:8" ht="13.5" customHeight="1">
      <c r="A166" s="431"/>
      <c r="B166" s="461"/>
      <c r="C166" s="461"/>
      <c r="D166" s="470" t="s">
        <v>2122</v>
      </c>
      <c r="E166" s="461">
        <v>43551</v>
      </c>
      <c r="F166" s="461">
        <v>43922</v>
      </c>
      <c r="G166" s="461">
        <v>43936</v>
      </c>
    </row>
    <row r="167" spans="1:8">
      <c r="A167" s="431"/>
      <c r="B167" s="461" t="s">
        <v>2149</v>
      </c>
      <c r="C167" s="461" t="s">
        <v>2148</v>
      </c>
      <c r="D167" s="469"/>
      <c r="E167" s="461">
        <v>43558</v>
      </c>
      <c r="F167" s="461">
        <v>43929</v>
      </c>
      <c r="G167" s="461">
        <v>43943</v>
      </c>
    </row>
    <row r="168" spans="1:8" ht="12.75" customHeight="1">
      <c r="A168" s="431"/>
      <c r="B168" s="461" t="s">
        <v>2147</v>
      </c>
      <c r="C168" s="461" t="s">
        <v>2146</v>
      </c>
      <c r="D168" s="469"/>
      <c r="E168" s="461">
        <v>43565</v>
      </c>
      <c r="F168" s="461">
        <v>43936</v>
      </c>
      <c r="G168" s="461">
        <v>43950</v>
      </c>
    </row>
    <row r="169" spans="1:8" ht="12.75" customHeight="1">
      <c r="B169" s="461" t="s">
        <v>2145</v>
      </c>
      <c r="C169" s="461" t="s">
        <v>2144</v>
      </c>
      <c r="D169" s="469"/>
      <c r="E169" s="461">
        <v>43572</v>
      </c>
      <c r="F169" s="461">
        <v>43943</v>
      </c>
      <c r="G169" s="461">
        <v>43957</v>
      </c>
    </row>
    <row r="170" spans="1:8" ht="12.75" customHeight="1">
      <c r="B170" s="461" t="s">
        <v>2143</v>
      </c>
      <c r="C170" s="461" t="s">
        <v>2142</v>
      </c>
      <c r="D170" s="469"/>
      <c r="E170" s="461">
        <v>43579</v>
      </c>
      <c r="F170" s="461">
        <v>43950</v>
      </c>
      <c r="G170" s="461">
        <v>43964</v>
      </c>
    </row>
    <row r="171" spans="1:8" ht="12.75" customHeight="1">
      <c r="A171" s="431"/>
      <c r="B171" s="461" t="s">
        <v>2141</v>
      </c>
      <c r="C171" s="461" t="s">
        <v>2140</v>
      </c>
      <c r="D171" s="468"/>
      <c r="E171" s="461">
        <v>43586</v>
      </c>
      <c r="F171" s="461">
        <v>43957</v>
      </c>
      <c r="G171" s="461">
        <v>43971</v>
      </c>
    </row>
    <row r="172" spans="1:8">
      <c r="A172" s="431"/>
      <c r="B172" s="529"/>
      <c r="C172" s="529"/>
      <c r="D172" s="512"/>
      <c r="E172" s="529"/>
      <c r="F172" s="529"/>
      <c r="G172" s="529"/>
    </row>
    <row r="173" spans="1:8">
      <c r="A173" s="431" t="s">
        <v>2103</v>
      </c>
      <c r="B173" s="442" t="s">
        <v>1215</v>
      </c>
      <c r="C173" s="442" t="s">
        <v>1351</v>
      </c>
      <c r="D173" s="464" t="s">
        <v>1534</v>
      </c>
      <c r="E173" s="464" t="s">
        <v>1999</v>
      </c>
      <c r="F173" s="424" t="s">
        <v>273</v>
      </c>
      <c r="G173" s="424" t="s">
        <v>128</v>
      </c>
      <c r="H173" s="418" t="s">
        <v>2020</v>
      </c>
    </row>
    <row r="174" spans="1:8">
      <c r="A174" s="431"/>
      <c r="B174" s="441"/>
      <c r="C174" s="441"/>
      <c r="D174" s="463"/>
      <c r="E174" s="463"/>
      <c r="F174" s="424" t="s">
        <v>35</v>
      </c>
      <c r="G174" s="424" t="s">
        <v>36</v>
      </c>
    </row>
    <row r="175" spans="1:8" ht="13.5" customHeight="1">
      <c r="B175" s="461" t="s">
        <v>276</v>
      </c>
      <c r="C175" s="461" t="s">
        <v>76</v>
      </c>
      <c r="D175" s="528" t="s">
        <v>157</v>
      </c>
      <c r="E175" s="461">
        <v>43554</v>
      </c>
      <c r="F175" s="461">
        <v>43925</v>
      </c>
      <c r="G175" s="461">
        <v>43941</v>
      </c>
    </row>
    <row r="176" spans="1:8" ht="13.5" customHeight="1">
      <c r="A176" s="431"/>
      <c r="B176" s="461" t="s">
        <v>2139</v>
      </c>
      <c r="C176" s="461" t="s">
        <v>102</v>
      </c>
      <c r="D176" s="528"/>
      <c r="E176" s="461">
        <v>43561</v>
      </c>
      <c r="F176" s="461">
        <v>43932</v>
      </c>
      <c r="G176" s="461">
        <v>43948</v>
      </c>
    </row>
    <row r="177" spans="1:8" ht="13.5" customHeight="1">
      <c r="A177" s="431"/>
      <c r="B177" s="461" t="s">
        <v>450</v>
      </c>
      <c r="C177" s="461" t="s">
        <v>295</v>
      </c>
      <c r="D177" s="528"/>
      <c r="E177" s="461">
        <v>43568</v>
      </c>
      <c r="F177" s="461">
        <v>43939</v>
      </c>
      <c r="G177" s="461">
        <v>43955</v>
      </c>
    </row>
    <row r="178" spans="1:8" ht="13.5" customHeight="1">
      <c r="B178" s="461" t="s">
        <v>2138</v>
      </c>
      <c r="C178" s="461" t="s">
        <v>129</v>
      </c>
      <c r="D178" s="528"/>
      <c r="E178" s="461">
        <v>43575</v>
      </c>
      <c r="F178" s="461">
        <v>43946</v>
      </c>
      <c r="G178" s="461">
        <v>43962</v>
      </c>
    </row>
    <row r="179" spans="1:8" ht="13.5" customHeight="1">
      <c r="B179" s="461" t="s">
        <v>1634</v>
      </c>
      <c r="C179" s="461" t="s">
        <v>1634</v>
      </c>
      <c r="D179" s="528"/>
      <c r="E179" s="461">
        <v>43582</v>
      </c>
      <c r="F179" s="461">
        <v>43953</v>
      </c>
      <c r="G179" s="461">
        <v>43969</v>
      </c>
    </row>
    <row r="180" spans="1:8" ht="13.5">
      <c r="B180" s="527"/>
      <c r="C180" s="515"/>
      <c r="D180" s="526"/>
      <c r="E180" s="465"/>
      <c r="F180" s="465"/>
      <c r="G180" s="465"/>
    </row>
    <row r="181" spans="1:8">
      <c r="A181" s="437" t="s">
        <v>1399</v>
      </c>
      <c r="B181" s="475" t="s">
        <v>31</v>
      </c>
      <c r="C181" s="475" t="s">
        <v>32</v>
      </c>
      <c r="D181" s="475" t="s">
        <v>33</v>
      </c>
      <c r="E181" s="475" t="s">
        <v>1999</v>
      </c>
      <c r="F181" s="473" t="s">
        <v>273</v>
      </c>
      <c r="G181" s="473" t="s">
        <v>234</v>
      </c>
      <c r="H181" s="418" t="s">
        <v>2020</v>
      </c>
    </row>
    <row r="182" spans="1:8">
      <c r="A182" s="431" t="s">
        <v>2137</v>
      </c>
      <c r="B182" s="474"/>
      <c r="C182" s="474"/>
      <c r="D182" s="474"/>
      <c r="E182" s="474"/>
      <c r="F182" s="473" t="s">
        <v>35</v>
      </c>
      <c r="G182" s="473" t="s">
        <v>36</v>
      </c>
    </row>
    <row r="183" spans="1:8" ht="13.5" customHeight="1">
      <c r="A183" s="431"/>
      <c r="B183" s="519" t="s">
        <v>158</v>
      </c>
      <c r="C183" s="519" t="s">
        <v>2136</v>
      </c>
      <c r="D183" s="518" t="s">
        <v>2135</v>
      </c>
      <c r="E183" s="519">
        <v>43922</v>
      </c>
      <c r="F183" s="519">
        <v>43927</v>
      </c>
      <c r="G183" s="519">
        <v>43937</v>
      </c>
    </row>
    <row r="184" spans="1:8" ht="13.5" customHeight="1">
      <c r="A184" s="431"/>
      <c r="B184" s="519" t="s">
        <v>349</v>
      </c>
      <c r="C184" s="519" t="s">
        <v>586</v>
      </c>
      <c r="D184" s="517"/>
      <c r="E184" s="519">
        <v>43929</v>
      </c>
      <c r="F184" s="519">
        <v>43934</v>
      </c>
      <c r="G184" s="519">
        <v>43944</v>
      </c>
    </row>
    <row r="185" spans="1:8" ht="12.75" customHeight="1">
      <c r="A185" s="431"/>
      <c r="B185" s="519" t="s">
        <v>583</v>
      </c>
      <c r="C185" s="519" t="s">
        <v>2134</v>
      </c>
      <c r="D185" s="517"/>
      <c r="E185" s="519">
        <v>43936</v>
      </c>
      <c r="F185" s="519">
        <v>43941</v>
      </c>
      <c r="G185" s="519">
        <v>43951</v>
      </c>
    </row>
    <row r="186" spans="1:8" ht="12.75" customHeight="1">
      <c r="A186" s="431"/>
      <c r="B186" s="519" t="s">
        <v>584</v>
      </c>
      <c r="C186" s="519" t="s">
        <v>2133</v>
      </c>
      <c r="D186" s="517"/>
      <c r="E186" s="519">
        <v>43943</v>
      </c>
      <c r="F186" s="519">
        <v>43948</v>
      </c>
      <c r="G186" s="519">
        <v>43958</v>
      </c>
    </row>
    <row r="187" spans="1:8" ht="13.5" customHeight="1">
      <c r="A187" s="431"/>
      <c r="B187" s="519"/>
      <c r="C187" s="519"/>
      <c r="D187" s="516"/>
      <c r="E187" s="519">
        <v>43950</v>
      </c>
      <c r="F187" s="519">
        <v>43955</v>
      </c>
      <c r="G187" s="519">
        <v>43965</v>
      </c>
    </row>
    <row r="188" spans="1:8" ht="12.75" customHeight="1">
      <c r="A188" s="525"/>
      <c r="B188" s="525"/>
      <c r="C188" s="525"/>
      <c r="D188" s="525"/>
      <c r="E188" s="525"/>
      <c r="F188" s="525"/>
      <c r="G188" s="525"/>
    </row>
    <row r="189" spans="1:8" ht="12.75" customHeight="1">
      <c r="A189" s="431" t="s">
        <v>2132</v>
      </c>
      <c r="B189" s="475" t="s">
        <v>31</v>
      </c>
      <c r="C189" s="475" t="s">
        <v>32</v>
      </c>
      <c r="D189" s="475" t="s">
        <v>33</v>
      </c>
      <c r="E189" s="475" t="s">
        <v>1999</v>
      </c>
      <c r="F189" s="473" t="s">
        <v>273</v>
      </c>
      <c r="G189" s="473" t="s">
        <v>2132</v>
      </c>
      <c r="H189" s="418" t="s">
        <v>2020</v>
      </c>
    </row>
    <row r="190" spans="1:8" ht="12.75" customHeight="1">
      <c r="A190" s="431" t="s">
        <v>2131</v>
      </c>
      <c r="B190" s="474"/>
      <c r="C190" s="474"/>
      <c r="D190" s="474"/>
      <c r="E190" s="474"/>
      <c r="F190" s="473" t="s">
        <v>35</v>
      </c>
      <c r="G190" s="473" t="s">
        <v>36</v>
      </c>
    </row>
    <row r="191" spans="1:8" ht="12.75" customHeight="1">
      <c r="A191" s="431"/>
      <c r="B191" s="519" t="s">
        <v>2096</v>
      </c>
      <c r="C191" s="519" t="s">
        <v>90</v>
      </c>
      <c r="D191" s="524" t="s">
        <v>2122</v>
      </c>
      <c r="E191" s="519">
        <v>43915</v>
      </c>
      <c r="F191" s="519">
        <v>43922</v>
      </c>
      <c r="G191" s="519">
        <v>43938</v>
      </c>
    </row>
    <row r="192" spans="1:8" ht="12.75" customHeight="1">
      <c r="A192" s="431"/>
      <c r="B192" s="519" t="s">
        <v>2130</v>
      </c>
      <c r="C192" s="519" t="s">
        <v>2129</v>
      </c>
      <c r="D192" s="524" t="s">
        <v>2122</v>
      </c>
      <c r="E192" s="519">
        <v>43922</v>
      </c>
      <c r="F192" s="519">
        <v>43929</v>
      </c>
      <c r="G192" s="519">
        <v>43945</v>
      </c>
    </row>
    <row r="193" spans="1:8" ht="12.75" customHeight="1">
      <c r="A193" s="431"/>
      <c r="B193" s="519" t="s">
        <v>2092</v>
      </c>
      <c r="C193" s="519" t="s">
        <v>2128</v>
      </c>
      <c r="D193" s="524" t="s">
        <v>2122</v>
      </c>
      <c r="E193" s="519">
        <v>43929</v>
      </c>
      <c r="F193" s="519">
        <v>43936</v>
      </c>
      <c r="G193" s="519">
        <v>43952</v>
      </c>
    </row>
    <row r="194" spans="1:8" ht="12.75" customHeight="1">
      <c r="A194" s="431"/>
      <c r="B194" s="519" t="s">
        <v>519</v>
      </c>
      <c r="C194" s="519" t="s">
        <v>2127</v>
      </c>
      <c r="D194" s="524" t="s">
        <v>2122</v>
      </c>
      <c r="E194" s="519">
        <v>43936</v>
      </c>
      <c r="F194" s="519">
        <v>43943</v>
      </c>
      <c r="G194" s="519">
        <v>43959</v>
      </c>
    </row>
    <row r="195" spans="1:8" ht="12.75" customHeight="1">
      <c r="A195" s="431"/>
      <c r="B195" s="519" t="s">
        <v>2126</v>
      </c>
      <c r="C195" s="519" t="s">
        <v>2125</v>
      </c>
      <c r="D195" s="524" t="s">
        <v>2122</v>
      </c>
      <c r="E195" s="519">
        <v>43943</v>
      </c>
      <c r="F195" s="519">
        <v>43950</v>
      </c>
      <c r="G195" s="519">
        <v>43966</v>
      </c>
    </row>
    <row r="196" spans="1:8" ht="12.75" customHeight="1">
      <c r="A196" s="431"/>
      <c r="B196" s="519" t="s">
        <v>2124</v>
      </c>
      <c r="C196" s="519" t="s">
        <v>2123</v>
      </c>
      <c r="D196" s="524" t="s">
        <v>2122</v>
      </c>
      <c r="E196" s="519">
        <v>43950</v>
      </c>
      <c r="F196" s="519">
        <v>43957</v>
      </c>
      <c r="G196" s="519">
        <v>43973</v>
      </c>
    </row>
    <row r="197" spans="1:8">
      <c r="A197" s="459"/>
      <c r="B197" s="515"/>
      <c r="C197" s="515"/>
      <c r="D197" s="523"/>
      <c r="E197" s="522"/>
      <c r="F197" s="495"/>
      <c r="G197" s="495"/>
    </row>
    <row r="198" spans="1:8" ht="15.75">
      <c r="A198" s="511" t="s">
        <v>118</v>
      </c>
      <c r="B198" s="511"/>
      <c r="C198" s="511"/>
      <c r="D198" s="511"/>
      <c r="E198" s="511"/>
      <c r="F198" s="511"/>
      <c r="G198" s="511"/>
    </row>
    <row r="199" spans="1:8" ht="14.1" customHeight="1">
      <c r="A199" s="431" t="s">
        <v>1393</v>
      </c>
      <c r="B199" s="475" t="s">
        <v>31</v>
      </c>
      <c r="C199" s="475" t="s">
        <v>32</v>
      </c>
      <c r="D199" s="475" t="s">
        <v>33</v>
      </c>
      <c r="E199" s="475" t="s">
        <v>1999</v>
      </c>
      <c r="F199" s="473" t="s">
        <v>273</v>
      </c>
      <c r="G199" s="473" t="s">
        <v>1393</v>
      </c>
      <c r="H199" s="418" t="s">
        <v>2020</v>
      </c>
    </row>
    <row r="200" spans="1:8" ht="14.1" customHeight="1">
      <c r="A200" s="431" t="s">
        <v>2121</v>
      </c>
      <c r="B200" s="474"/>
      <c r="C200" s="474"/>
      <c r="D200" s="474"/>
      <c r="E200" s="474"/>
      <c r="F200" s="473" t="s">
        <v>35</v>
      </c>
      <c r="G200" s="473" t="s">
        <v>36</v>
      </c>
    </row>
    <row r="201" spans="1:8" ht="14.1" customHeight="1">
      <c r="A201" s="431"/>
      <c r="B201" s="519" t="s">
        <v>2113</v>
      </c>
      <c r="C201" s="519" t="s">
        <v>2120</v>
      </c>
      <c r="D201" s="518" t="s">
        <v>2119</v>
      </c>
      <c r="E201" s="519">
        <v>43916</v>
      </c>
      <c r="F201" s="519">
        <v>43923</v>
      </c>
      <c r="G201" s="519">
        <v>43936</v>
      </c>
    </row>
    <row r="202" spans="1:8" ht="14.1" customHeight="1">
      <c r="A202" s="431"/>
      <c r="B202" s="519" t="s">
        <v>2111</v>
      </c>
      <c r="C202" s="519" t="s">
        <v>2118</v>
      </c>
      <c r="D202" s="517"/>
      <c r="E202" s="519">
        <v>43923</v>
      </c>
      <c r="F202" s="519">
        <v>43930</v>
      </c>
      <c r="G202" s="519">
        <v>43943</v>
      </c>
    </row>
    <row r="203" spans="1:8" ht="14.1" customHeight="1">
      <c r="A203" s="431"/>
      <c r="B203" s="519" t="s">
        <v>2117</v>
      </c>
      <c r="C203" s="519" t="s">
        <v>2116</v>
      </c>
      <c r="D203" s="517"/>
      <c r="E203" s="519">
        <v>43930</v>
      </c>
      <c r="F203" s="519">
        <v>43937</v>
      </c>
      <c r="G203" s="519">
        <v>43950</v>
      </c>
    </row>
    <row r="204" spans="1:8" ht="14.1" customHeight="1">
      <c r="A204" s="431"/>
      <c r="B204" s="519" t="s">
        <v>2115</v>
      </c>
      <c r="C204" s="519" t="s">
        <v>2114</v>
      </c>
      <c r="D204" s="517"/>
      <c r="E204" s="519">
        <v>43937</v>
      </c>
      <c r="F204" s="519">
        <v>43944</v>
      </c>
      <c r="G204" s="519">
        <v>43957</v>
      </c>
    </row>
    <row r="205" spans="1:8" ht="14.1" customHeight="1">
      <c r="A205" s="431"/>
      <c r="B205" s="519" t="s">
        <v>2113</v>
      </c>
      <c r="C205" s="519" t="s">
        <v>2112</v>
      </c>
      <c r="D205" s="517"/>
      <c r="E205" s="519">
        <v>43944</v>
      </c>
      <c r="F205" s="519">
        <v>43951</v>
      </c>
      <c r="G205" s="519">
        <v>43964</v>
      </c>
    </row>
    <row r="206" spans="1:8" ht="14.1" customHeight="1">
      <c r="A206" s="431"/>
      <c r="B206" s="519" t="s">
        <v>2111</v>
      </c>
      <c r="C206" s="519" t="s">
        <v>2110</v>
      </c>
      <c r="D206" s="516"/>
      <c r="E206" s="519">
        <v>43951</v>
      </c>
      <c r="F206" s="519">
        <v>43958</v>
      </c>
      <c r="G206" s="519">
        <v>43971</v>
      </c>
    </row>
    <row r="207" spans="1:8" ht="14.1" customHeight="1">
      <c r="A207" s="431"/>
      <c r="B207" s="431"/>
      <c r="C207" s="485"/>
      <c r="D207" s="484"/>
      <c r="E207" s="483"/>
    </row>
    <row r="208" spans="1:8" ht="14.1" customHeight="1">
      <c r="A208" s="431" t="s">
        <v>2103</v>
      </c>
      <c r="B208" s="475" t="s">
        <v>31</v>
      </c>
      <c r="C208" s="475" t="s">
        <v>32</v>
      </c>
      <c r="D208" s="475" t="s">
        <v>33</v>
      </c>
      <c r="E208" s="475" t="s">
        <v>1999</v>
      </c>
      <c r="F208" s="473" t="s">
        <v>273</v>
      </c>
      <c r="G208" s="473" t="s">
        <v>1393</v>
      </c>
      <c r="H208" s="418" t="s">
        <v>2020</v>
      </c>
    </row>
    <row r="209" spans="1:13" ht="14.1" customHeight="1">
      <c r="A209" s="431"/>
      <c r="B209" s="474"/>
      <c r="C209" s="474"/>
      <c r="D209" s="474"/>
      <c r="E209" s="474"/>
      <c r="F209" s="473" t="s">
        <v>35</v>
      </c>
      <c r="G209" s="473" t="s">
        <v>36</v>
      </c>
    </row>
    <row r="210" spans="1:13" ht="14.25">
      <c r="A210" s="431"/>
      <c r="B210" s="519" t="s">
        <v>2109</v>
      </c>
      <c r="C210" s="519" t="s">
        <v>2108</v>
      </c>
      <c r="D210" s="518" t="s">
        <v>2107</v>
      </c>
      <c r="E210" s="519">
        <v>43920</v>
      </c>
      <c r="F210" s="519">
        <v>43925</v>
      </c>
      <c r="G210" s="519">
        <v>43940</v>
      </c>
      <c r="M210" s="521"/>
    </row>
    <row r="211" spans="1:13" ht="14.25">
      <c r="A211" s="431"/>
      <c r="B211" s="519" t="s">
        <v>296</v>
      </c>
      <c r="C211" s="519" t="s">
        <v>2106</v>
      </c>
      <c r="D211" s="517"/>
      <c r="E211" s="519">
        <f>E210+7</f>
        <v>43927</v>
      </c>
      <c r="F211" s="519">
        <f>F210+7</f>
        <v>43932</v>
      </c>
      <c r="G211" s="519">
        <f>G210+7</f>
        <v>43947</v>
      </c>
      <c r="M211" s="520"/>
    </row>
    <row r="212" spans="1:13" ht="14.25">
      <c r="A212" s="431"/>
      <c r="B212" s="519" t="s">
        <v>303</v>
      </c>
      <c r="C212" s="519" t="s">
        <v>2105</v>
      </c>
      <c r="D212" s="517"/>
      <c r="E212" s="519">
        <f>E211+7</f>
        <v>43934</v>
      </c>
      <c r="F212" s="519">
        <f>F211+7</f>
        <v>43939</v>
      </c>
      <c r="G212" s="519">
        <f>G211+7</f>
        <v>43954</v>
      </c>
      <c r="M212" s="520"/>
    </row>
    <row r="213" spans="1:13">
      <c r="A213" s="431"/>
      <c r="B213" s="519" t="s">
        <v>530</v>
      </c>
      <c r="C213" s="519" t="s">
        <v>2104</v>
      </c>
      <c r="D213" s="517"/>
      <c r="E213" s="519">
        <f>E212+7</f>
        <v>43941</v>
      </c>
      <c r="F213" s="519">
        <f>F212+7</f>
        <v>43946</v>
      </c>
      <c r="G213" s="519">
        <f>G212+7</f>
        <v>43961</v>
      </c>
    </row>
    <row r="214" spans="1:13">
      <c r="A214" s="431"/>
      <c r="B214" s="519"/>
      <c r="C214" s="519"/>
      <c r="D214" s="516"/>
      <c r="E214" s="519">
        <f>E213+7</f>
        <v>43948</v>
      </c>
      <c r="F214" s="519">
        <f>F213+7</f>
        <v>43953</v>
      </c>
      <c r="G214" s="519">
        <f>G213+7</f>
        <v>43968</v>
      </c>
    </row>
    <row r="215" spans="1:13" ht="14.1" customHeight="1">
      <c r="B215" s="495"/>
      <c r="C215" s="495"/>
      <c r="D215" s="512"/>
      <c r="E215" s="495"/>
      <c r="F215" s="495"/>
      <c r="G215" s="495"/>
    </row>
    <row r="216" spans="1:13" ht="14.1" customHeight="1">
      <c r="A216" s="431" t="s">
        <v>1</v>
      </c>
      <c r="B216" s="475" t="s">
        <v>31</v>
      </c>
      <c r="C216" s="475" t="s">
        <v>32</v>
      </c>
      <c r="D216" s="475" t="s">
        <v>33</v>
      </c>
      <c r="E216" s="475" t="s">
        <v>1999</v>
      </c>
      <c r="F216" s="473" t="s">
        <v>273</v>
      </c>
      <c r="G216" s="473" t="s">
        <v>1</v>
      </c>
      <c r="H216" s="418" t="s">
        <v>2020</v>
      </c>
    </row>
    <row r="217" spans="1:13" ht="14.1" customHeight="1">
      <c r="A217" s="431" t="s">
        <v>2103</v>
      </c>
      <c r="B217" s="474"/>
      <c r="C217" s="474"/>
      <c r="D217" s="474"/>
      <c r="E217" s="474"/>
      <c r="F217" s="473" t="s">
        <v>35</v>
      </c>
      <c r="G217" s="473" t="s">
        <v>36</v>
      </c>
    </row>
    <row r="218" spans="1:13" ht="14.1" customHeight="1">
      <c r="A218" s="431"/>
      <c r="B218" s="513" t="s">
        <v>549</v>
      </c>
      <c r="C218" s="513" t="s">
        <v>2102</v>
      </c>
      <c r="D218" s="518" t="s">
        <v>2101</v>
      </c>
      <c r="E218" s="513">
        <v>43918</v>
      </c>
      <c r="F218" s="513">
        <v>43925</v>
      </c>
      <c r="G218" s="513">
        <v>43936</v>
      </c>
    </row>
    <row r="219" spans="1:13" ht="14.1" customHeight="1">
      <c r="A219" s="431"/>
      <c r="B219" s="513" t="s">
        <v>328</v>
      </c>
      <c r="C219" s="513" t="s">
        <v>2100</v>
      </c>
      <c r="D219" s="517"/>
      <c r="E219" s="513">
        <v>43925</v>
      </c>
      <c r="F219" s="513">
        <v>43932</v>
      </c>
      <c r="G219" s="513">
        <v>43943</v>
      </c>
    </row>
    <row r="220" spans="1:13" ht="14.1" customHeight="1">
      <c r="A220" s="431"/>
      <c r="B220" s="513" t="s">
        <v>370</v>
      </c>
      <c r="C220" s="513" t="s">
        <v>2099</v>
      </c>
      <c r="D220" s="517"/>
      <c r="E220" s="513">
        <v>43932</v>
      </c>
      <c r="F220" s="513">
        <v>43939</v>
      </c>
      <c r="G220" s="513">
        <v>43950</v>
      </c>
    </row>
    <row r="221" spans="1:13" ht="14.1" customHeight="1">
      <c r="A221" s="431"/>
      <c r="B221" s="513" t="s">
        <v>327</v>
      </c>
      <c r="C221" s="513" t="s">
        <v>226</v>
      </c>
      <c r="D221" s="517"/>
      <c r="E221" s="513">
        <v>43939</v>
      </c>
      <c r="F221" s="513">
        <v>43946</v>
      </c>
      <c r="G221" s="513">
        <v>43957</v>
      </c>
    </row>
    <row r="222" spans="1:13" ht="14.1" customHeight="1">
      <c r="A222" s="431"/>
      <c r="B222" s="513" t="s">
        <v>2</v>
      </c>
      <c r="C222" s="513" t="s">
        <v>223</v>
      </c>
      <c r="D222" s="516"/>
      <c r="E222" s="513">
        <v>43946</v>
      </c>
      <c r="F222" s="513">
        <v>43953</v>
      </c>
      <c r="G222" s="513">
        <v>43964</v>
      </c>
    </row>
    <row r="223" spans="1:13">
      <c r="A223" s="431"/>
      <c r="B223" s="515"/>
      <c r="C223" s="515"/>
      <c r="D223" s="512"/>
      <c r="E223" s="495"/>
      <c r="F223" s="495"/>
      <c r="G223" s="495"/>
    </row>
    <row r="224" spans="1:13">
      <c r="A224" s="431" t="s">
        <v>2098</v>
      </c>
      <c r="B224" s="475" t="s">
        <v>31</v>
      </c>
      <c r="C224" s="475" t="s">
        <v>32</v>
      </c>
      <c r="D224" s="475" t="s">
        <v>33</v>
      </c>
      <c r="E224" s="475" t="s">
        <v>1999</v>
      </c>
      <c r="F224" s="473" t="s">
        <v>273</v>
      </c>
      <c r="G224" s="473" t="s">
        <v>2097</v>
      </c>
      <c r="H224" s="418" t="s">
        <v>2020</v>
      </c>
    </row>
    <row r="225" spans="1:8">
      <c r="A225" s="431" t="s">
        <v>2081</v>
      </c>
      <c r="B225" s="474"/>
      <c r="C225" s="474"/>
      <c r="D225" s="474"/>
      <c r="E225" s="474"/>
      <c r="F225" s="473" t="s">
        <v>35</v>
      </c>
      <c r="G225" s="473" t="s">
        <v>36</v>
      </c>
    </row>
    <row r="226" spans="1:8" ht="13.5" customHeight="1">
      <c r="A226" s="431"/>
      <c r="B226" s="513" t="s">
        <v>2096</v>
      </c>
      <c r="C226" s="513" t="s">
        <v>2095</v>
      </c>
      <c r="D226" s="475" t="s">
        <v>2040</v>
      </c>
      <c r="E226" s="513">
        <v>43915</v>
      </c>
      <c r="F226" s="513">
        <v>43922</v>
      </c>
      <c r="G226" s="513">
        <v>43934</v>
      </c>
    </row>
    <row r="227" spans="1:8" ht="13.5" customHeight="1">
      <c r="A227" s="431"/>
      <c r="B227" s="513" t="s">
        <v>2094</v>
      </c>
      <c r="C227" s="513" t="s">
        <v>2093</v>
      </c>
      <c r="D227" s="514"/>
      <c r="E227" s="513">
        <v>43922</v>
      </c>
      <c r="F227" s="513">
        <v>43929</v>
      </c>
      <c r="G227" s="513">
        <v>43941</v>
      </c>
    </row>
    <row r="228" spans="1:8" ht="13.5" customHeight="1">
      <c r="A228" s="431"/>
      <c r="B228" s="513" t="s">
        <v>2092</v>
      </c>
      <c r="C228" s="513" t="s">
        <v>2091</v>
      </c>
      <c r="D228" s="514"/>
      <c r="E228" s="513">
        <v>43929</v>
      </c>
      <c r="F228" s="513">
        <v>43936</v>
      </c>
      <c r="G228" s="513">
        <v>43948</v>
      </c>
    </row>
    <row r="229" spans="1:8" ht="13.5" customHeight="1">
      <c r="A229" s="431"/>
      <c r="B229" s="513" t="s">
        <v>337</v>
      </c>
      <c r="C229" s="513" t="s">
        <v>2090</v>
      </c>
      <c r="D229" s="514"/>
      <c r="E229" s="513">
        <v>43936</v>
      </c>
      <c r="F229" s="513">
        <v>43943</v>
      </c>
      <c r="G229" s="513">
        <v>43955</v>
      </c>
    </row>
    <row r="230" spans="1:8" ht="13.5" customHeight="1">
      <c r="A230" s="431"/>
      <c r="B230" s="513" t="s">
        <v>2089</v>
      </c>
      <c r="C230" s="513" t="s">
        <v>2088</v>
      </c>
      <c r="D230" s="514"/>
      <c r="E230" s="513">
        <v>43943</v>
      </c>
      <c r="F230" s="513">
        <v>43950</v>
      </c>
      <c r="G230" s="513">
        <v>43962</v>
      </c>
    </row>
    <row r="231" spans="1:8" ht="13.5" customHeight="1">
      <c r="A231" s="431"/>
      <c r="B231" s="513" t="s">
        <v>2087</v>
      </c>
      <c r="C231" s="513" t="s">
        <v>2086</v>
      </c>
      <c r="D231" s="474"/>
      <c r="E231" s="513">
        <v>43950</v>
      </c>
      <c r="F231" s="513">
        <v>43957</v>
      </c>
      <c r="G231" s="513">
        <v>43969</v>
      </c>
    </row>
    <row r="232" spans="1:8">
      <c r="A232" s="431"/>
      <c r="B232" s="495"/>
      <c r="C232" s="495"/>
      <c r="D232" s="512"/>
      <c r="E232" s="495"/>
      <c r="F232" s="495"/>
      <c r="G232" s="495"/>
    </row>
    <row r="233" spans="1:8" ht="15.75">
      <c r="A233" s="511" t="s">
        <v>134</v>
      </c>
      <c r="B233" s="511"/>
      <c r="C233" s="511"/>
      <c r="D233" s="511"/>
      <c r="E233" s="511"/>
      <c r="F233" s="511"/>
      <c r="G233" s="511"/>
    </row>
    <row r="234" spans="1:8">
      <c r="A234" s="431" t="s">
        <v>2085</v>
      </c>
      <c r="B234" s="475" t="s">
        <v>31</v>
      </c>
      <c r="C234" s="475" t="s">
        <v>32</v>
      </c>
      <c r="D234" s="475" t="s">
        <v>33</v>
      </c>
      <c r="E234" s="475" t="s">
        <v>1999</v>
      </c>
      <c r="F234" s="473" t="s">
        <v>273</v>
      </c>
      <c r="G234" s="473" t="s">
        <v>149</v>
      </c>
      <c r="H234" s="418" t="s">
        <v>2020</v>
      </c>
    </row>
    <row r="235" spans="1:8">
      <c r="A235" s="430" t="s">
        <v>2084</v>
      </c>
      <c r="B235" s="474"/>
      <c r="C235" s="474"/>
      <c r="D235" s="474"/>
      <c r="E235" s="474"/>
      <c r="F235" s="473" t="s">
        <v>35</v>
      </c>
      <c r="G235" s="473" t="s">
        <v>36</v>
      </c>
    </row>
    <row r="236" spans="1:8" ht="13.5" customHeight="1">
      <c r="A236" s="431" t="s">
        <v>298</v>
      </c>
      <c r="B236" s="471" t="s">
        <v>566</v>
      </c>
      <c r="C236" s="471" t="s">
        <v>259</v>
      </c>
      <c r="D236" s="473" t="s">
        <v>2027</v>
      </c>
      <c r="E236" s="471">
        <v>43914</v>
      </c>
      <c r="F236" s="471">
        <v>43921</v>
      </c>
      <c r="G236" s="471">
        <v>43944</v>
      </c>
    </row>
    <row r="237" spans="1:8" ht="13.5" customHeight="1">
      <c r="A237" s="431" t="s">
        <v>298</v>
      </c>
      <c r="B237" s="471" t="s">
        <v>187</v>
      </c>
      <c r="C237" s="471" t="s">
        <v>2060</v>
      </c>
      <c r="D237" s="473" t="s">
        <v>2027</v>
      </c>
      <c r="E237" s="471">
        <v>43921</v>
      </c>
      <c r="F237" s="471">
        <v>43928</v>
      </c>
      <c r="G237" s="471">
        <v>43951</v>
      </c>
    </row>
    <row r="238" spans="1:8" ht="13.5" customHeight="1">
      <c r="A238" s="431" t="s">
        <v>1634</v>
      </c>
      <c r="B238" s="471" t="s">
        <v>529</v>
      </c>
      <c r="C238" s="471" t="s">
        <v>2058</v>
      </c>
      <c r="D238" s="473" t="s">
        <v>2027</v>
      </c>
      <c r="E238" s="471">
        <v>43928</v>
      </c>
      <c r="F238" s="471">
        <v>43935</v>
      </c>
      <c r="G238" s="471">
        <v>43958</v>
      </c>
    </row>
    <row r="239" spans="1:8" ht="13.5" customHeight="1">
      <c r="A239" s="431" t="s">
        <v>298</v>
      </c>
      <c r="B239" s="471" t="s">
        <v>2057</v>
      </c>
      <c r="C239" s="471" t="s">
        <v>2049</v>
      </c>
      <c r="D239" s="473" t="s">
        <v>2027</v>
      </c>
      <c r="E239" s="471">
        <v>43935</v>
      </c>
      <c r="F239" s="471">
        <v>43942</v>
      </c>
      <c r="G239" s="471">
        <v>43965</v>
      </c>
    </row>
    <row r="240" spans="1:8" ht="13.5" customHeight="1">
      <c r="A240" s="431"/>
      <c r="B240" s="471" t="s">
        <v>2048</v>
      </c>
      <c r="C240" s="471" t="s">
        <v>2047</v>
      </c>
      <c r="D240" s="473" t="s">
        <v>2027</v>
      </c>
      <c r="E240" s="471">
        <v>43942</v>
      </c>
      <c r="F240" s="471">
        <v>43949</v>
      </c>
      <c r="G240" s="471">
        <v>43972</v>
      </c>
    </row>
    <row r="241" spans="1:8" ht="13.5" customHeight="1">
      <c r="A241" s="431" t="s">
        <v>298</v>
      </c>
      <c r="B241" s="471"/>
      <c r="C241" s="471"/>
      <c r="D241" s="473" t="s">
        <v>2027</v>
      </c>
      <c r="E241" s="471">
        <v>43949</v>
      </c>
      <c r="F241" s="471">
        <v>43956</v>
      </c>
      <c r="G241" s="471">
        <v>43979</v>
      </c>
    </row>
    <row r="243" spans="1:8">
      <c r="A243" s="431" t="s">
        <v>2083</v>
      </c>
      <c r="B243" s="510" t="s">
        <v>31</v>
      </c>
      <c r="C243" s="475" t="s">
        <v>32</v>
      </c>
      <c r="D243" s="475" t="s">
        <v>33</v>
      </c>
      <c r="E243" s="475" t="s">
        <v>1999</v>
      </c>
      <c r="F243" s="473" t="s">
        <v>273</v>
      </c>
      <c r="G243" s="473" t="s">
        <v>138</v>
      </c>
      <c r="H243" s="418" t="s">
        <v>2020</v>
      </c>
    </row>
    <row r="244" spans="1:8">
      <c r="A244" s="431" t="s">
        <v>2081</v>
      </c>
      <c r="B244" s="510"/>
      <c r="C244" s="474"/>
      <c r="D244" s="474"/>
      <c r="E244" s="474"/>
      <c r="F244" s="473" t="s">
        <v>35</v>
      </c>
      <c r="G244" s="473" t="s">
        <v>36</v>
      </c>
    </row>
    <row r="245" spans="1:8" ht="13.5" customHeight="1">
      <c r="A245" s="459"/>
      <c r="B245" s="505" t="s">
        <v>2080</v>
      </c>
      <c r="C245" s="505" t="s">
        <v>2079</v>
      </c>
      <c r="D245" s="508" t="s">
        <v>2059</v>
      </c>
      <c r="E245" s="505">
        <v>43915</v>
      </c>
      <c r="F245" s="505">
        <v>43922</v>
      </c>
      <c r="G245" s="505">
        <v>43957</v>
      </c>
    </row>
    <row r="246" spans="1:8" ht="13.5" customHeight="1">
      <c r="A246" s="459"/>
      <c r="B246" s="505" t="s">
        <v>604</v>
      </c>
      <c r="C246" s="505" t="s">
        <v>2078</v>
      </c>
      <c r="D246" s="507"/>
      <c r="E246" s="505">
        <v>43922</v>
      </c>
      <c r="F246" s="505">
        <v>43929</v>
      </c>
      <c r="G246" s="505">
        <v>43964</v>
      </c>
    </row>
    <row r="247" spans="1:8" ht="13.5" customHeight="1">
      <c r="A247" s="431"/>
      <c r="B247" s="505" t="s">
        <v>605</v>
      </c>
      <c r="C247" s="505" t="s">
        <v>178</v>
      </c>
      <c r="D247" s="507"/>
      <c r="E247" s="505">
        <v>43929</v>
      </c>
      <c r="F247" s="505">
        <v>43936</v>
      </c>
      <c r="G247" s="505">
        <v>43971</v>
      </c>
    </row>
    <row r="248" spans="1:8" ht="13.5" customHeight="1">
      <c r="A248" s="431"/>
      <c r="B248" s="505" t="s">
        <v>606</v>
      </c>
      <c r="C248" s="505" t="s">
        <v>1232</v>
      </c>
      <c r="D248" s="507"/>
      <c r="E248" s="505">
        <v>43936</v>
      </c>
      <c r="F248" s="505">
        <v>43943</v>
      </c>
      <c r="G248" s="505">
        <v>43978</v>
      </c>
    </row>
    <row r="249" spans="1:8" ht="13.5" customHeight="1">
      <c r="A249" s="459"/>
      <c r="B249" s="505" t="s">
        <v>1231</v>
      </c>
      <c r="C249" s="505" t="s">
        <v>1230</v>
      </c>
      <c r="D249" s="507"/>
      <c r="E249" s="505">
        <v>43943</v>
      </c>
      <c r="F249" s="505">
        <v>43950</v>
      </c>
      <c r="G249" s="505">
        <v>43985</v>
      </c>
    </row>
    <row r="250" spans="1:8" ht="13.5" customHeight="1">
      <c r="A250" s="459"/>
      <c r="B250" s="505" t="s">
        <v>2077</v>
      </c>
      <c r="C250" s="505" t="s">
        <v>2076</v>
      </c>
      <c r="D250" s="506"/>
      <c r="E250" s="505">
        <v>43950</v>
      </c>
      <c r="F250" s="505">
        <v>43957</v>
      </c>
      <c r="G250" s="505">
        <v>43992</v>
      </c>
    </row>
    <row r="251" spans="1:8" ht="13.5" customHeight="1">
      <c r="A251" s="431"/>
      <c r="B251" s="503"/>
      <c r="C251" s="503"/>
      <c r="D251" s="504"/>
      <c r="E251" s="503"/>
      <c r="F251" s="503"/>
      <c r="G251" s="503"/>
    </row>
    <row r="252" spans="1:8" ht="13.5" customHeight="1">
      <c r="A252" s="431" t="s">
        <v>2039</v>
      </c>
      <c r="B252" s="510" t="s">
        <v>31</v>
      </c>
      <c r="C252" s="475" t="s">
        <v>32</v>
      </c>
      <c r="D252" s="475" t="s">
        <v>33</v>
      </c>
      <c r="E252" s="475" t="s">
        <v>1999</v>
      </c>
      <c r="F252" s="473" t="s">
        <v>273</v>
      </c>
      <c r="G252" s="473" t="s">
        <v>138</v>
      </c>
      <c r="H252" s="418" t="s">
        <v>2020</v>
      </c>
    </row>
    <row r="253" spans="1:8" ht="13.5" customHeight="1">
      <c r="A253" s="431"/>
      <c r="B253" s="510"/>
      <c r="C253" s="474"/>
      <c r="D253" s="474"/>
      <c r="E253" s="474"/>
      <c r="F253" s="473" t="s">
        <v>35</v>
      </c>
      <c r="G253" s="473" t="s">
        <v>36</v>
      </c>
    </row>
    <row r="254" spans="1:8" ht="13.5" customHeight="1">
      <c r="A254" s="431"/>
      <c r="B254" s="505" t="s">
        <v>2075</v>
      </c>
      <c r="C254" s="505" t="s">
        <v>2074</v>
      </c>
      <c r="D254" s="509" t="s">
        <v>2073</v>
      </c>
      <c r="E254" s="505">
        <v>43917</v>
      </c>
      <c r="F254" s="505">
        <v>43924</v>
      </c>
      <c r="G254" s="505">
        <v>43964</v>
      </c>
    </row>
    <row r="255" spans="1:8" ht="13.5" customHeight="1">
      <c r="A255" s="431"/>
      <c r="B255" s="505" t="s">
        <v>2072</v>
      </c>
      <c r="C255" s="505" t="s">
        <v>2071</v>
      </c>
      <c r="D255" s="509"/>
      <c r="E255" s="505">
        <v>43924</v>
      </c>
      <c r="F255" s="505">
        <v>43931</v>
      </c>
      <c r="G255" s="505">
        <v>43971</v>
      </c>
    </row>
    <row r="256" spans="1:8" ht="13.5" customHeight="1">
      <c r="A256" s="431"/>
      <c r="B256" s="505" t="s">
        <v>2070</v>
      </c>
      <c r="C256" s="505" t="s">
        <v>2069</v>
      </c>
      <c r="D256" s="509"/>
      <c r="E256" s="505">
        <v>43931</v>
      </c>
      <c r="F256" s="505">
        <v>43938</v>
      </c>
      <c r="G256" s="505">
        <v>43978</v>
      </c>
    </row>
    <row r="257" spans="1:8" ht="13.5" customHeight="1">
      <c r="A257" s="431"/>
      <c r="B257" s="505" t="s">
        <v>2068</v>
      </c>
      <c r="C257" s="505" t="s">
        <v>2067</v>
      </c>
      <c r="D257" s="509"/>
      <c r="E257" s="505">
        <v>43938</v>
      </c>
      <c r="F257" s="505">
        <v>43945</v>
      </c>
      <c r="G257" s="505">
        <v>43985</v>
      </c>
    </row>
    <row r="258" spans="1:8" ht="13.5" customHeight="1">
      <c r="A258" s="431"/>
      <c r="B258" s="505" t="s">
        <v>2066</v>
      </c>
      <c r="C258" s="505" t="s">
        <v>2065</v>
      </c>
      <c r="D258" s="509"/>
      <c r="E258" s="505">
        <v>43945</v>
      </c>
      <c r="F258" s="505">
        <v>43952</v>
      </c>
      <c r="G258" s="505">
        <v>43992</v>
      </c>
    </row>
    <row r="259" spans="1:8">
      <c r="A259" s="431"/>
      <c r="B259" s="431"/>
      <c r="C259" s="485"/>
      <c r="D259" s="431"/>
      <c r="E259" s="483"/>
      <c r="F259" s="482"/>
      <c r="G259" s="482"/>
    </row>
    <row r="260" spans="1:8">
      <c r="A260" s="431" t="s">
        <v>140</v>
      </c>
      <c r="B260" s="475" t="s">
        <v>31</v>
      </c>
      <c r="C260" s="475" t="s">
        <v>32</v>
      </c>
      <c r="D260" s="475" t="s">
        <v>33</v>
      </c>
      <c r="E260" s="475" t="s">
        <v>1999</v>
      </c>
      <c r="F260" s="473" t="s">
        <v>273</v>
      </c>
      <c r="G260" s="473" t="s">
        <v>141</v>
      </c>
      <c r="H260" s="418" t="s">
        <v>2020</v>
      </c>
    </row>
    <row r="261" spans="1:8">
      <c r="A261" s="431" t="s">
        <v>2081</v>
      </c>
      <c r="B261" s="474"/>
      <c r="C261" s="474"/>
      <c r="D261" s="474"/>
      <c r="E261" s="474"/>
      <c r="F261" s="473" t="s">
        <v>35</v>
      </c>
      <c r="G261" s="473" t="s">
        <v>36</v>
      </c>
    </row>
    <row r="262" spans="1:8" ht="13.5" customHeight="1">
      <c r="A262" s="459"/>
      <c r="B262" s="505" t="s">
        <v>2080</v>
      </c>
      <c r="C262" s="505" t="s">
        <v>2079</v>
      </c>
      <c r="D262" s="508" t="s">
        <v>2059</v>
      </c>
      <c r="E262" s="505">
        <v>43915</v>
      </c>
      <c r="F262" s="505">
        <v>43922</v>
      </c>
      <c r="G262" s="505">
        <v>43951</v>
      </c>
    </row>
    <row r="263" spans="1:8" ht="13.5" customHeight="1">
      <c r="A263" s="459"/>
      <c r="B263" s="505" t="s">
        <v>604</v>
      </c>
      <c r="C263" s="505" t="s">
        <v>2078</v>
      </c>
      <c r="D263" s="507"/>
      <c r="E263" s="505">
        <v>43922</v>
      </c>
      <c r="F263" s="505">
        <v>43929</v>
      </c>
      <c r="G263" s="505">
        <v>43958</v>
      </c>
    </row>
    <row r="264" spans="1:8" ht="13.5" customHeight="1">
      <c r="A264" s="459"/>
      <c r="B264" s="505" t="s">
        <v>605</v>
      </c>
      <c r="C264" s="505" t="s">
        <v>178</v>
      </c>
      <c r="D264" s="507"/>
      <c r="E264" s="505">
        <v>43929</v>
      </c>
      <c r="F264" s="505">
        <v>43936</v>
      </c>
      <c r="G264" s="505">
        <v>43965</v>
      </c>
    </row>
    <row r="265" spans="1:8" ht="13.5" customHeight="1">
      <c r="A265" s="431"/>
      <c r="B265" s="505" t="s">
        <v>606</v>
      </c>
      <c r="C265" s="505" t="s">
        <v>1232</v>
      </c>
      <c r="D265" s="507"/>
      <c r="E265" s="505">
        <v>43936</v>
      </c>
      <c r="F265" s="505">
        <v>43943</v>
      </c>
      <c r="G265" s="505">
        <v>43972</v>
      </c>
    </row>
    <row r="266" spans="1:8" ht="13.5" customHeight="1">
      <c r="A266" s="431"/>
      <c r="B266" s="505" t="s">
        <v>1231</v>
      </c>
      <c r="C266" s="505" t="s">
        <v>1230</v>
      </c>
      <c r="D266" s="507"/>
      <c r="E266" s="505">
        <v>43943</v>
      </c>
      <c r="F266" s="505">
        <v>43950</v>
      </c>
      <c r="G266" s="505">
        <v>43979</v>
      </c>
    </row>
    <row r="267" spans="1:8" ht="13.5" customHeight="1">
      <c r="A267" s="459"/>
      <c r="B267" s="505" t="s">
        <v>2077</v>
      </c>
      <c r="C267" s="505" t="s">
        <v>2076</v>
      </c>
      <c r="D267" s="506"/>
      <c r="E267" s="505">
        <v>43950</v>
      </c>
      <c r="F267" s="505">
        <v>43957</v>
      </c>
      <c r="G267" s="505">
        <v>43986</v>
      </c>
    </row>
    <row r="268" spans="1:8" ht="13.5" customHeight="1">
      <c r="A268" s="431"/>
      <c r="B268" s="503"/>
      <c r="C268" s="503"/>
      <c r="D268" s="504"/>
      <c r="E268" s="503"/>
      <c r="F268" s="503"/>
      <c r="G268" s="503"/>
    </row>
    <row r="269" spans="1:8" ht="13.5" customHeight="1">
      <c r="A269" s="431" t="s">
        <v>2039</v>
      </c>
      <c r="B269" s="475" t="s">
        <v>31</v>
      </c>
      <c r="C269" s="475" t="s">
        <v>32</v>
      </c>
      <c r="D269" s="475" t="s">
        <v>33</v>
      </c>
      <c r="E269" s="475" t="s">
        <v>1999</v>
      </c>
      <c r="F269" s="473" t="s">
        <v>273</v>
      </c>
      <c r="G269" s="473" t="s">
        <v>141</v>
      </c>
      <c r="H269" s="418" t="s">
        <v>2020</v>
      </c>
    </row>
    <row r="270" spans="1:8" ht="13.5" customHeight="1">
      <c r="A270" s="431"/>
      <c r="B270" s="474"/>
      <c r="C270" s="474"/>
      <c r="D270" s="474"/>
      <c r="E270" s="474"/>
      <c r="F270" s="473" t="s">
        <v>35</v>
      </c>
      <c r="G270" s="473" t="s">
        <v>36</v>
      </c>
    </row>
    <row r="271" spans="1:8" ht="13.5" customHeight="1">
      <c r="A271" s="431"/>
      <c r="B271" s="505" t="s">
        <v>2075</v>
      </c>
      <c r="C271" s="505" t="s">
        <v>2074</v>
      </c>
      <c r="D271" s="509" t="s">
        <v>2073</v>
      </c>
      <c r="E271" s="505">
        <v>43917</v>
      </c>
      <c r="F271" s="505">
        <v>43924</v>
      </c>
      <c r="G271" s="505">
        <v>43954</v>
      </c>
    </row>
    <row r="272" spans="1:8" ht="13.5" customHeight="1">
      <c r="A272" s="431"/>
      <c r="B272" s="505" t="s">
        <v>2072</v>
      </c>
      <c r="C272" s="505" t="s">
        <v>2071</v>
      </c>
      <c r="D272" s="509"/>
      <c r="E272" s="505">
        <v>43924</v>
      </c>
      <c r="F272" s="505">
        <v>43931</v>
      </c>
      <c r="G272" s="505">
        <v>43961</v>
      </c>
    </row>
    <row r="273" spans="1:8" ht="13.5" customHeight="1">
      <c r="A273" s="431"/>
      <c r="B273" s="505" t="s">
        <v>2070</v>
      </c>
      <c r="C273" s="505" t="s">
        <v>2069</v>
      </c>
      <c r="D273" s="509"/>
      <c r="E273" s="505">
        <v>43931</v>
      </c>
      <c r="F273" s="505">
        <v>43938</v>
      </c>
      <c r="G273" s="505">
        <v>43968</v>
      </c>
    </row>
    <row r="274" spans="1:8" ht="13.5" customHeight="1">
      <c r="A274" s="431"/>
      <c r="B274" s="505" t="s">
        <v>2068</v>
      </c>
      <c r="C274" s="505" t="s">
        <v>2067</v>
      </c>
      <c r="D274" s="509"/>
      <c r="E274" s="505">
        <v>43938</v>
      </c>
      <c r="F274" s="505">
        <v>43945</v>
      </c>
      <c r="G274" s="505">
        <v>43975</v>
      </c>
    </row>
    <row r="275" spans="1:8" ht="13.5" customHeight="1">
      <c r="A275" s="431"/>
      <c r="B275" s="505" t="s">
        <v>2066</v>
      </c>
      <c r="C275" s="505" t="s">
        <v>2065</v>
      </c>
      <c r="D275" s="509"/>
      <c r="E275" s="505">
        <v>43945</v>
      </c>
      <c r="F275" s="505">
        <v>43952</v>
      </c>
      <c r="G275" s="505">
        <v>43982</v>
      </c>
    </row>
    <row r="276" spans="1:8" ht="13.5" customHeight="1">
      <c r="B276" s="503"/>
      <c r="C276" s="503"/>
      <c r="D276" s="504"/>
      <c r="E276" s="503"/>
      <c r="F276" s="503"/>
      <c r="G276" s="503"/>
    </row>
    <row r="277" spans="1:8" ht="13.5" customHeight="1">
      <c r="A277" s="431" t="s">
        <v>2082</v>
      </c>
      <c r="B277" s="475" t="s">
        <v>31</v>
      </c>
      <c r="C277" s="475" t="s">
        <v>32</v>
      </c>
      <c r="D277" s="475" t="s">
        <v>33</v>
      </c>
      <c r="E277" s="475" t="s">
        <v>1999</v>
      </c>
      <c r="F277" s="473" t="s">
        <v>273</v>
      </c>
      <c r="G277" s="473" t="s">
        <v>137</v>
      </c>
      <c r="H277" s="418" t="s">
        <v>2020</v>
      </c>
    </row>
    <row r="278" spans="1:8" ht="13.5" customHeight="1">
      <c r="A278" s="431" t="s">
        <v>2081</v>
      </c>
      <c r="B278" s="474"/>
      <c r="C278" s="474"/>
      <c r="D278" s="474"/>
      <c r="E278" s="474"/>
      <c r="F278" s="473" t="s">
        <v>35</v>
      </c>
      <c r="G278" s="473" t="s">
        <v>36</v>
      </c>
    </row>
    <row r="279" spans="1:8" ht="13.5" customHeight="1">
      <c r="A279" s="459"/>
      <c r="B279" s="505" t="s">
        <v>2080</v>
      </c>
      <c r="C279" s="505" t="s">
        <v>2079</v>
      </c>
      <c r="D279" s="508" t="s">
        <v>2059</v>
      </c>
      <c r="E279" s="505">
        <v>43915</v>
      </c>
      <c r="F279" s="505">
        <v>43922</v>
      </c>
      <c r="G279" s="505">
        <v>43959</v>
      </c>
    </row>
    <row r="280" spans="1:8" ht="13.5" customHeight="1">
      <c r="A280" s="459"/>
      <c r="B280" s="505" t="s">
        <v>604</v>
      </c>
      <c r="C280" s="505" t="s">
        <v>2078</v>
      </c>
      <c r="D280" s="507"/>
      <c r="E280" s="505">
        <v>43922</v>
      </c>
      <c r="F280" s="505">
        <v>43929</v>
      </c>
      <c r="G280" s="505">
        <v>43966</v>
      </c>
    </row>
    <row r="281" spans="1:8" ht="13.5" customHeight="1">
      <c r="A281" s="459"/>
      <c r="B281" s="505" t="s">
        <v>605</v>
      </c>
      <c r="C281" s="505" t="s">
        <v>178</v>
      </c>
      <c r="D281" s="507"/>
      <c r="E281" s="505">
        <v>43929</v>
      </c>
      <c r="F281" s="505">
        <v>43936</v>
      </c>
      <c r="G281" s="505">
        <v>43973</v>
      </c>
    </row>
    <row r="282" spans="1:8" ht="13.5" customHeight="1">
      <c r="A282" s="459"/>
      <c r="B282" s="505" t="s">
        <v>606</v>
      </c>
      <c r="C282" s="505" t="s">
        <v>1232</v>
      </c>
      <c r="D282" s="507"/>
      <c r="E282" s="505">
        <v>43936</v>
      </c>
      <c r="F282" s="505">
        <v>43943</v>
      </c>
      <c r="G282" s="505">
        <v>43980</v>
      </c>
    </row>
    <row r="283" spans="1:8" ht="13.5" customHeight="1">
      <c r="A283" s="459"/>
      <c r="B283" s="505" t="s">
        <v>1231</v>
      </c>
      <c r="C283" s="505" t="s">
        <v>1230</v>
      </c>
      <c r="D283" s="507"/>
      <c r="E283" s="505">
        <v>43943</v>
      </c>
      <c r="F283" s="505">
        <v>43950</v>
      </c>
      <c r="G283" s="505">
        <v>43987</v>
      </c>
    </row>
    <row r="284" spans="1:8" ht="13.5" customHeight="1">
      <c r="A284" s="459"/>
      <c r="B284" s="505" t="s">
        <v>2077</v>
      </c>
      <c r="C284" s="505" t="s">
        <v>2076</v>
      </c>
      <c r="D284" s="506"/>
      <c r="E284" s="505">
        <v>43950</v>
      </c>
      <c r="F284" s="505">
        <v>43957</v>
      </c>
      <c r="G284" s="505">
        <v>43994</v>
      </c>
    </row>
    <row r="285" spans="1:8" ht="13.5" customHeight="1">
      <c r="A285" s="431"/>
      <c r="B285" s="503"/>
      <c r="C285" s="503"/>
      <c r="D285" s="504"/>
      <c r="E285" s="503"/>
      <c r="F285" s="503"/>
      <c r="G285" s="503"/>
    </row>
    <row r="286" spans="1:8" ht="13.5" customHeight="1">
      <c r="A286" s="431" t="s">
        <v>2039</v>
      </c>
      <c r="B286" s="475" t="s">
        <v>31</v>
      </c>
      <c r="C286" s="475" t="s">
        <v>32</v>
      </c>
      <c r="D286" s="475" t="s">
        <v>33</v>
      </c>
      <c r="E286" s="475" t="s">
        <v>1999</v>
      </c>
      <c r="F286" s="473" t="s">
        <v>273</v>
      </c>
      <c r="G286" s="473" t="s">
        <v>137</v>
      </c>
      <c r="H286" s="418" t="s">
        <v>2020</v>
      </c>
    </row>
    <row r="287" spans="1:8" ht="13.5" customHeight="1">
      <c r="A287" s="431"/>
      <c r="B287" s="474"/>
      <c r="C287" s="474"/>
      <c r="D287" s="474"/>
      <c r="E287" s="474"/>
      <c r="F287" s="473" t="s">
        <v>35</v>
      </c>
      <c r="G287" s="473" t="s">
        <v>36</v>
      </c>
    </row>
    <row r="288" spans="1:8" ht="13.5" customHeight="1">
      <c r="A288" s="431"/>
      <c r="B288" s="505" t="s">
        <v>2075</v>
      </c>
      <c r="C288" s="505" t="s">
        <v>2074</v>
      </c>
      <c r="D288" s="508" t="s">
        <v>2073</v>
      </c>
      <c r="E288" s="505">
        <v>43917</v>
      </c>
      <c r="F288" s="505">
        <v>43924</v>
      </c>
      <c r="G288" s="505">
        <v>43961</v>
      </c>
    </row>
    <row r="289" spans="1:8" ht="13.5" customHeight="1">
      <c r="A289" s="431"/>
      <c r="B289" s="505" t="s">
        <v>2072</v>
      </c>
      <c r="C289" s="505" t="s">
        <v>2071</v>
      </c>
      <c r="D289" s="507"/>
      <c r="E289" s="505">
        <v>43924</v>
      </c>
      <c r="F289" s="505">
        <v>43931</v>
      </c>
      <c r="G289" s="505">
        <v>43968</v>
      </c>
    </row>
    <row r="290" spans="1:8" ht="13.5" customHeight="1">
      <c r="A290" s="431"/>
      <c r="B290" s="505" t="s">
        <v>2070</v>
      </c>
      <c r="C290" s="505" t="s">
        <v>2069</v>
      </c>
      <c r="D290" s="507"/>
      <c r="E290" s="505">
        <v>43931</v>
      </c>
      <c r="F290" s="505">
        <v>43938</v>
      </c>
      <c r="G290" s="505">
        <v>43975</v>
      </c>
    </row>
    <row r="291" spans="1:8" ht="13.5" customHeight="1">
      <c r="A291" s="431"/>
      <c r="B291" s="505" t="s">
        <v>2068</v>
      </c>
      <c r="C291" s="505" t="s">
        <v>2067</v>
      </c>
      <c r="D291" s="507"/>
      <c r="E291" s="505">
        <v>43938</v>
      </c>
      <c r="F291" s="505">
        <v>43945</v>
      </c>
      <c r="G291" s="505">
        <v>43982</v>
      </c>
    </row>
    <row r="292" spans="1:8" ht="13.5" customHeight="1">
      <c r="A292" s="431"/>
      <c r="B292" s="505" t="s">
        <v>2066</v>
      </c>
      <c r="C292" s="505" t="s">
        <v>2065</v>
      </c>
      <c r="D292" s="506"/>
      <c r="E292" s="505">
        <v>43945</v>
      </c>
      <c r="F292" s="505">
        <v>43952</v>
      </c>
      <c r="G292" s="505">
        <v>43989</v>
      </c>
    </row>
    <row r="293" spans="1:8">
      <c r="A293" s="431"/>
      <c r="B293" s="504"/>
      <c r="C293" s="504"/>
      <c r="D293" s="484"/>
      <c r="E293" s="503"/>
      <c r="F293" s="502"/>
      <c r="G293" s="502"/>
    </row>
    <row r="294" spans="1:8">
      <c r="A294" s="501" t="s">
        <v>2064</v>
      </c>
      <c r="B294" s="464" t="s">
        <v>31</v>
      </c>
      <c r="C294" s="464" t="s">
        <v>32</v>
      </c>
      <c r="D294" s="464" t="s">
        <v>33</v>
      </c>
      <c r="E294" s="464" t="s">
        <v>1999</v>
      </c>
      <c r="F294" s="424" t="s">
        <v>273</v>
      </c>
      <c r="G294" s="424" t="s">
        <v>246</v>
      </c>
      <c r="H294" s="418" t="s">
        <v>2020</v>
      </c>
    </row>
    <row r="295" spans="1:8">
      <c r="A295" s="500" t="s">
        <v>2063</v>
      </c>
      <c r="B295" s="463"/>
      <c r="C295" s="463"/>
      <c r="D295" s="463"/>
      <c r="E295" s="463"/>
      <c r="F295" s="424" t="s">
        <v>35</v>
      </c>
      <c r="G295" s="424" t="s">
        <v>36</v>
      </c>
    </row>
    <row r="296" spans="1:8" ht="13.5" customHeight="1">
      <c r="A296" s="497"/>
      <c r="B296" s="471" t="s">
        <v>187</v>
      </c>
      <c r="C296" s="471" t="s">
        <v>2060</v>
      </c>
      <c r="D296" s="499" t="s">
        <v>2059</v>
      </c>
      <c r="E296" s="489">
        <v>43921</v>
      </c>
      <c r="F296" s="489">
        <v>43928</v>
      </c>
      <c r="G296" s="489">
        <v>43960</v>
      </c>
    </row>
    <row r="297" spans="1:8" ht="13.5" customHeight="1">
      <c r="A297" s="497"/>
      <c r="B297" s="471" t="s">
        <v>529</v>
      </c>
      <c r="C297" s="471" t="s">
        <v>2058</v>
      </c>
      <c r="D297" s="498"/>
      <c r="E297" s="489">
        <v>43928</v>
      </c>
      <c r="F297" s="489">
        <v>43935</v>
      </c>
      <c r="G297" s="489">
        <v>43967</v>
      </c>
    </row>
    <row r="298" spans="1:8">
      <c r="A298" s="497"/>
      <c r="B298" s="471" t="s">
        <v>2057</v>
      </c>
      <c r="C298" s="471" t="s">
        <v>2049</v>
      </c>
      <c r="D298" s="498"/>
      <c r="E298" s="489">
        <v>43935</v>
      </c>
      <c r="F298" s="489">
        <v>43942</v>
      </c>
      <c r="G298" s="489">
        <v>43974</v>
      </c>
    </row>
    <row r="299" spans="1:8" ht="13.5" customHeight="1">
      <c r="A299" s="497"/>
      <c r="B299" s="471" t="s">
        <v>2048</v>
      </c>
      <c r="C299" s="471" t="s">
        <v>2047</v>
      </c>
      <c r="D299" s="498"/>
      <c r="E299" s="489">
        <v>43942</v>
      </c>
      <c r="F299" s="489">
        <v>43949</v>
      </c>
      <c r="G299" s="489">
        <v>43981</v>
      </c>
    </row>
    <row r="300" spans="1:8" ht="13.5" customHeight="1">
      <c r="A300" s="497"/>
      <c r="B300" s="471"/>
      <c r="C300" s="471"/>
      <c r="D300" s="496"/>
      <c r="E300" s="489">
        <v>43949</v>
      </c>
      <c r="F300" s="489">
        <v>43956</v>
      </c>
      <c r="G300" s="489">
        <v>43988</v>
      </c>
    </row>
    <row r="301" spans="1:8">
      <c r="F301" s="495"/>
      <c r="G301" s="495"/>
    </row>
    <row r="302" spans="1:8">
      <c r="A302" s="431" t="s">
        <v>2062</v>
      </c>
      <c r="B302" s="464" t="s">
        <v>31</v>
      </c>
      <c r="C302" s="464" t="s">
        <v>32</v>
      </c>
      <c r="D302" s="464" t="s">
        <v>33</v>
      </c>
      <c r="E302" s="464" t="s">
        <v>1999</v>
      </c>
      <c r="F302" s="424" t="s">
        <v>273</v>
      </c>
      <c r="G302" s="424" t="s">
        <v>146</v>
      </c>
      <c r="H302" s="418" t="s">
        <v>2020</v>
      </c>
    </row>
    <row r="303" spans="1:8">
      <c r="A303" s="431" t="s">
        <v>2030</v>
      </c>
      <c r="B303" s="463"/>
      <c r="C303" s="463"/>
      <c r="D303" s="463"/>
      <c r="E303" s="463"/>
      <c r="F303" s="494" t="s">
        <v>35</v>
      </c>
      <c r="G303" s="494" t="s">
        <v>36</v>
      </c>
    </row>
    <row r="304" spans="1:8" ht="13.5" customHeight="1">
      <c r="B304" s="489" t="s">
        <v>572</v>
      </c>
      <c r="C304" s="489" t="s">
        <v>573</v>
      </c>
      <c r="D304" s="492" t="s">
        <v>2059</v>
      </c>
      <c r="E304" s="489">
        <v>43921</v>
      </c>
      <c r="F304" s="489">
        <v>43927</v>
      </c>
      <c r="G304" s="489">
        <v>43963</v>
      </c>
    </row>
    <row r="305" spans="1:8" ht="13.5" customHeight="1">
      <c r="B305" s="489" t="s">
        <v>345</v>
      </c>
      <c r="C305" s="489" t="s">
        <v>164</v>
      </c>
      <c r="D305" s="491"/>
      <c r="E305" s="489">
        <v>43928</v>
      </c>
      <c r="F305" s="489">
        <v>43934</v>
      </c>
      <c r="G305" s="489">
        <v>43970</v>
      </c>
    </row>
    <row r="306" spans="1:8" ht="12.75" customHeight="1">
      <c r="B306" s="489"/>
      <c r="C306" s="489"/>
      <c r="D306" s="491"/>
      <c r="E306" s="489">
        <v>43935</v>
      </c>
      <c r="F306" s="489">
        <v>43941</v>
      </c>
      <c r="G306" s="489">
        <v>43977</v>
      </c>
    </row>
    <row r="307" spans="1:8" ht="13.5" customHeight="1">
      <c r="B307" s="489" t="s">
        <v>346</v>
      </c>
      <c r="C307" s="489" t="s">
        <v>257</v>
      </c>
      <c r="D307" s="491"/>
      <c r="E307" s="489">
        <v>43942</v>
      </c>
      <c r="F307" s="489">
        <v>43948</v>
      </c>
      <c r="G307" s="489">
        <v>43984</v>
      </c>
    </row>
    <row r="308" spans="1:8" ht="13.5" customHeight="1">
      <c r="B308" s="489"/>
      <c r="C308" s="489"/>
      <c r="D308" s="490"/>
      <c r="E308" s="489">
        <v>43949</v>
      </c>
      <c r="F308" s="489">
        <v>43955</v>
      </c>
      <c r="G308" s="489">
        <v>43991</v>
      </c>
    </row>
    <row r="310" spans="1:8" s="432" customFormat="1">
      <c r="A310" s="431" t="s">
        <v>144</v>
      </c>
      <c r="B310" s="425" t="s">
        <v>31</v>
      </c>
      <c r="C310" s="425" t="s">
        <v>32</v>
      </c>
      <c r="D310" s="425" t="s">
        <v>33</v>
      </c>
      <c r="E310" s="425" t="s">
        <v>1999</v>
      </c>
      <c r="F310" s="424" t="s">
        <v>273</v>
      </c>
      <c r="G310" s="424" t="s">
        <v>144</v>
      </c>
      <c r="H310" s="432" t="s">
        <v>2020</v>
      </c>
    </row>
    <row r="311" spans="1:8">
      <c r="A311" s="493" t="s">
        <v>2061</v>
      </c>
      <c r="B311" s="425"/>
      <c r="C311" s="425"/>
      <c r="D311" s="425"/>
      <c r="E311" s="425"/>
      <c r="F311" s="424" t="s">
        <v>35</v>
      </c>
      <c r="G311" s="424" t="s">
        <v>36</v>
      </c>
    </row>
    <row r="312" spans="1:8" ht="13.5" customHeight="1">
      <c r="B312" s="471" t="s">
        <v>187</v>
      </c>
      <c r="C312" s="471" t="s">
        <v>2060</v>
      </c>
      <c r="D312" s="492" t="s">
        <v>2059</v>
      </c>
      <c r="E312" s="489">
        <v>43920</v>
      </c>
      <c r="F312" s="489">
        <v>43928</v>
      </c>
      <c r="G312" s="461">
        <v>43964</v>
      </c>
    </row>
    <row r="313" spans="1:8" ht="13.5" customHeight="1">
      <c r="B313" s="471" t="s">
        <v>529</v>
      </c>
      <c r="C313" s="471" t="s">
        <v>2058</v>
      </c>
      <c r="D313" s="491"/>
      <c r="E313" s="489">
        <v>43927</v>
      </c>
      <c r="F313" s="489">
        <v>43935</v>
      </c>
      <c r="G313" s="489">
        <v>43971</v>
      </c>
    </row>
    <row r="314" spans="1:8" ht="13.5" customHeight="1">
      <c r="B314" s="471" t="s">
        <v>2057</v>
      </c>
      <c r="C314" s="471" t="s">
        <v>2049</v>
      </c>
      <c r="D314" s="491"/>
      <c r="E314" s="489">
        <v>43934</v>
      </c>
      <c r="F314" s="489">
        <v>43942</v>
      </c>
      <c r="G314" s="489">
        <v>43978</v>
      </c>
    </row>
    <row r="315" spans="1:8" ht="13.5" customHeight="1">
      <c r="B315" s="471" t="s">
        <v>2048</v>
      </c>
      <c r="C315" s="471" t="s">
        <v>2047</v>
      </c>
      <c r="D315" s="491"/>
      <c r="E315" s="489">
        <v>43941</v>
      </c>
      <c r="F315" s="489">
        <v>43949</v>
      </c>
      <c r="G315" s="489">
        <v>43985</v>
      </c>
    </row>
    <row r="316" spans="1:8" ht="13.5" customHeight="1">
      <c r="B316" s="471"/>
      <c r="C316" s="471"/>
      <c r="D316" s="490"/>
      <c r="E316" s="489">
        <v>43948</v>
      </c>
      <c r="F316" s="489">
        <v>43956</v>
      </c>
      <c r="G316" s="489">
        <v>43992</v>
      </c>
    </row>
    <row r="317" spans="1:8">
      <c r="A317" s="431"/>
      <c r="B317" s="431"/>
      <c r="C317" s="485"/>
      <c r="D317" s="484"/>
      <c r="E317" s="483"/>
      <c r="G317" s="432"/>
    </row>
    <row r="318" spans="1:8">
      <c r="A318" s="426" t="s">
        <v>2056</v>
      </c>
      <c r="B318" s="462" t="s">
        <v>31</v>
      </c>
      <c r="C318" s="462" t="s">
        <v>32</v>
      </c>
      <c r="D318" s="464" t="s">
        <v>33</v>
      </c>
      <c r="E318" s="464" t="s">
        <v>1999</v>
      </c>
      <c r="F318" s="424" t="s">
        <v>273</v>
      </c>
      <c r="G318" s="424" t="s">
        <v>3</v>
      </c>
      <c r="H318" s="418" t="s">
        <v>2020</v>
      </c>
    </row>
    <row r="319" spans="1:8">
      <c r="A319" s="488" t="s">
        <v>2055</v>
      </c>
      <c r="B319" s="460"/>
      <c r="C319" s="460"/>
      <c r="D319" s="463"/>
      <c r="E319" s="463"/>
      <c r="F319" s="424" t="s">
        <v>35</v>
      </c>
      <c r="G319" s="424" t="s">
        <v>36</v>
      </c>
    </row>
    <row r="320" spans="1:8" s="434" customFormat="1" ht="13.5" customHeight="1">
      <c r="A320" s="487"/>
      <c r="B320" s="486" t="s">
        <v>187</v>
      </c>
      <c r="C320" s="486" t="s">
        <v>2054</v>
      </c>
      <c r="D320" s="439" t="s">
        <v>2053</v>
      </c>
      <c r="E320" s="486">
        <v>43920</v>
      </c>
      <c r="F320" s="486">
        <v>43928</v>
      </c>
      <c r="G320" s="486">
        <v>43969</v>
      </c>
    </row>
    <row r="321" spans="1:8" s="434" customFormat="1" ht="12.75" customHeight="1">
      <c r="A321" s="487"/>
      <c r="B321" s="486" t="s">
        <v>2052</v>
      </c>
      <c r="C321" s="486" t="s">
        <v>2051</v>
      </c>
      <c r="D321" s="438"/>
      <c r="E321" s="486">
        <v>43927</v>
      </c>
      <c r="F321" s="486">
        <v>43935</v>
      </c>
      <c r="G321" s="486">
        <v>43976</v>
      </c>
    </row>
    <row r="322" spans="1:8" s="434" customFormat="1" ht="12.75" customHeight="1">
      <c r="A322" s="487"/>
      <c r="B322" s="486" t="s">
        <v>2050</v>
      </c>
      <c r="C322" s="486" t="s">
        <v>2049</v>
      </c>
      <c r="D322" s="438"/>
      <c r="E322" s="486">
        <v>43934</v>
      </c>
      <c r="F322" s="486">
        <v>43942</v>
      </c>
      <c r="G322" s="486">
        <v>43983</v>
      </c>
    </row>
    <row r="323" spans="1:8" s="434" customFormat="1" ht="13.5" customHeight="1">
      <c r="A323" s="487"/>
      <c r="B323" s="486" t="s">
        <v>2048</v>
      </c>
      <c r="C323" s="486" t="s">
        <v>2047</v>
      </c>
      <c r="D323" s="438"/>
      <c r="E323" s="486">
        <v>43941</v>
      </c>
      <c r="F323" s="486">
        <v>43949</v>
      </c>
      <c r="G323" s="486">
        <v>43990</v>
      </c>
    </row>
    <row r="324" spans="1:8" s="434" customFormat="1" ht="13.5" customHeight="1">
      <c r="A324" s="487"/>
      <c r="B324" s="486"/>
      <c r="C324" s="486"/>
      <c r="D324" s="436"/>
      <c r="E324" s="486">
        <v>43948</v>
      </c>
      <c r="F324" s="486">
        <v>43956</v>
      </c>
      <c r="G324" s="486">
        <v>43997</v>
      </c>
    </row>
    <row r="325" spans="1:8">
      <c r="B325" s="431"/>
      <c r="C325" s="485"/>
      <c r="D325" s="484"/>
      <c r="E325" s="483"/>
      <c r="F325" s="482"/>
      <c r="G325" s="482"/>
    </row>
    <row r="326" spans="1:8">
      <c r="A326" s="431" t="s">
        <v>2046</v>
      </c>
      <c r="B326" s="475" t="s">
        <v>31</v>
      </c>
      <c r="C326" s="475" t="s">
        <v>32</v>
      </c>
      <c r="D326" s="475" t="s">
        <v>33</v>
      </c>
      <c r="E326" s="475" t="s">
        <v>1999</v>
      </c>
      <c r="F326" s="473" t="s">
        <v>273</v>
      </c>
      <c r="G326" s="473" t="s">
        <v>255</v>
      </c>
      <c r="H326" s="418" t="s">
        <v>2020</v>
      </c>
    </row>
    <row r="327" spans="1:8">
      <c r="A327" s="431" t="s">
        <v>2045</v>
      </c>
      <c r="B327" s="474"/>
      <c r="C327" s="474"/>
      <c r="D327" s="474"/>
      <c r="E327" s="474"/>
      <c r="F327" s="473" t="s">
        <v>35</v>
      </c>
      <c r="G327" s="473" t="s">
        <v>36</v>
      </c>
    </row>
    <row r="328" spans="1:8" ht="13.5" customHeight="1">
      <c r="A328" s="418" t="s">
        <v>298</v>
      </c>
      <c r="B328" s="471" t="s">
        <v>2044</v>
      </c>
      <c r="C328" s="471" t="s">
        <v>2028</v>
      </c>
      <c r="D328" s="481" t="s">
        <v>2040</v>
      </c>
      <c r="E328" s="471">
        <v>43921</v>
      </c>
      <c r="F328" s="471">
        <v>43927</v>
      </c>
      <c r="G328" s="471">
        <v>43951</v>
      </c>
    </row>
    <row r="329" spans="1:8" ht="13.5" customHeight="1">
      <c r="B329" s="471" t="s">
        <v>2043</v>
      </c>
      <c r="C329" s="471" t="s">
        <v>2042</v>
      </c>
      <c r="D329" s="481" t="s">
        <v>2040</v>
      </c>
      <c r="E329" s="471">
        <v>43928</v>
      </c>
      <c r="F329" s="471">
        <v>43934</v>
      </c>
      <c r="G329" s="471">
        <v>43958</v>
      </c>
    </row>
    <row r="330" spans="1:8" ht="13.5" customHeight="1">
      <c r="A330" s="418" t="s">
        <v>298</v>
      </c>
      <c r="B330" s="471" t="s">
        <v>2024</v>
      </c>
      <c r="C330" s="471" t="s">
        <v>2023</v>
      </c>
      <c r="D330" s="481" t="s">
        <v>2040</v>
      </c>
      <c r="E330" s="471">
        <v>43935</v>
      </c>
      <c r="F330" s="471">
        <v>43941</v>
      </c>
      <c r="G330" s="471">
        <v>43965</v>
      </c>
    </row>
    <row r="331" spans="1:8" ht="13.5" customHeight="1">
      <c r="A331" s="418" t="s">
        <v>298</v>
      </c>
      <c r="B331" s="471" t="s">
        <v>2041</v>
      </c>
      <c r="C331" s="471" t="s">
        <v>2021</v>
      </c>
      <c r="D331" s="481" t="s">
        <v>2040</v>
      </c>
      <c r="E331" s="471">
        <v>43942</v>
      </c>
      <c r="F331" s="471">
        <v>43948</v>
      </c>
      <c r="G331" s="471">
        <v>43972</v>
      </c>
    </row>
    <row r="332" spans="1:8" ht="13.5" customHeight="1">
      <c r="A332" s="418" t="s">
        <v>298</v>
      </c>
      <c r="B332" s="471"/>
      <c r="C332" s="471"/>
      <c r="D332" s="481" t="s">
        <v>2040</v>
      </c>
      <c r="E332" s="471">
        <v>43949</v>
      </c>
      <c r="F332" s="471">
        <v>43955</v>
      </c>
      <c r="G332" s="471">
        <v>43979</v>
      </c>
    </row>
    <row r="333" spans="1:8" ht="13.5" customHeight="1">
      <c r="B333" s="479"/>
      <c r="C333" s="479"/>
      <c r="D333" s="480"/>
      <c r="E333" s="479"/>
      <c r="F333" s="479"/>
      <c r="G333" s="479"/>
    </row>
    <row r="334" spans="1:8" ht="13.5" customHeight="1">
      <c r="A334" s="431" t="s">
        <v>1214</v>
      </c>
      <c r="B334" s="475" t="s">
        <v>31</v>
      </c>
      <c r="C334" s="475" t="s">
        <v>32</v>
      </c>
      <c r="D334" s="475" t="s">
        <v>33</v>
      </c>
      <c r="E334" s="475" t="s">
        <v>1999</v>
      </c>
      <c r="F334" s="473" t="s">
        <v>273</v>
      </c>
      <c r="G334" s="473" t="s">
        <v>1214</v>
      </c>
      <c r="H334" s="418" t="s">
        <v>2020</v>
      </c>
    </row>
    <row r="335" spans="1:8" ht="13.5" customHeight="1">
      <c r="A335" s="431" t="s">
        <v>2039</v>
      </c>
      <c r="B335" s="474"/>
      <c r="C335" s="474"/>
      <c r="D335" s="474"/>
      <c r="E335" s="474"/>
      <c r="F335" s="473" t="s">
        <v>35</v>
      </c>
      <c r="G335" s="473" t="s">
        <v>36</v>
      </c>
    </row>
    <row r="336" spans="1:8" ht="13.5" customHeight="1">
      <c r="B336" s="471" t="s">
        <v>2038</v>
      </c>
      <c r="C336" s="471" t="s">
        <v>5</v>
      </c>
      <c r="D336" s="478" t="s">
        <v>2037</v>
      </c>
      <c r="E336" s="471">
        <v>43917</v>
      </c>
      <c r="F336" s="471">
        <v>43924</v>
      </c>
      <c r="G336" s="471">
        <v>43957</v>
      </c>
    </row>
    <row r="337" spans="1:8" ht="13.5" customHeight="1">
      <c r="B337" s="471" t="s">
        <v>2036</v>
      </c>
      <c r="C337" s="471" t="s">
        <v>4</v>
      </c>
      <c r="D337" s="477"/>
      <c r="E337" s="471">
        <v>43924</v>
      </c>
      <c r="F337" s="471">
        <v>43931</v>
      </c>
      <c r="G337" s="471">
        <v>43964</v>
      </c>
    </row>
    <row r="338" spans="1:8" ht="13.5" customHeight="1">
      <c r="B338" s="471" t="s">
        <v>2035</v>
      </c>
      <c r="C338" s="471" t="s">
        <v>2034</v>
      </c>
      <c r="D338" s="477"/>
      <c r="E338" s="471">
        <v>43931</v>
      </c>
      <c r="F338" s="471">
        <v>43938</v>
      </c>
      <c r="G338" s="471">
        <v>43971</v>
      </c>
    </row>
    <row r="339" spans="1:8" ht="13.5" customHeight="1">
      <c r="B339" s="471" t="s">
        <v>2033</v>
      </c>
      <c r="C339" s="471" t="s">
        <v>2032</v>
      </c>
      <c r="D339" s="477"/>
      <c r="E339" s="471">
        <v>43938</v>
      </c>
      <c r="F339" s="471">
        <v>43945</v>
      </c>
      <c r="G339" s="471">
        <v>43978</v>
      </c>
    </row>
    <row r="340" spans="1:8" ht="13.5" customHeight="1">
      <c r="B340" s="471" t="s">
        <v>2031</v>
      </c>
      <c r="C340" s="471" t="s">
        <v>1976</v>
      </c>
      <c r="D340" s="476"/>
      <c r="E340" s="471">
        <v>43945</v>
      </c>
      <c r="F340" s="471">
        <v>43952</v>
      </c>
      <c r="G340" s="471">
        <v>43985</v>
      </c>
    </row>
    <row r="342" spans="1:8" ht="13.5" customHeight="1">
      <c r="A342" s="431" t="s">
        <v>1214</v>
      </c>
      <c r="B342" s="475" t="s">
        <v>31</v>
      </c>
      <c r="C342" s="475" t="s">
        <v>32</v>
      </c>
      <c r="D342" s="475" t="s">
        <v>33</v>
      </c>
      <c r="E342" s="475" t="s">
        <v>1999</v>
      </c>
      <c r="F342" s="473" t="s">
        <v>273</v>
      </c>
      <c r="G342" s="473" t="s">
        <v>1214</v>
      </c>
      <c r="H342" s="418" t="s">
        <v>2020</v>
      </c>
    </row>
    <row r="343" spans="1:8" ht="13.5" customHeight="1">
      <c r="A343" s="431" t="s">
        <v>2030</v>
      </c>
      <c r="B343" s="474"/>
      <c r="C343" s="474"/>
      <c r="D343" s="474"/>
      <c r="E343" s="474"/>
      <c r="F343" s="473" t="s">
        <v>35</v>
      </c>
      <c r="G343" s="473" t="s">
        <v>36</v>
      </c>
    </row>
    <row r="344" spans="1:8" ht="13.5" customHeight="1">
      <c r="B344" s="471" t="s">
        <v>2029</v>
      </c>
      <c r="C344" s="471" t="s">
        <v>2028</v>
      </c>
      <c r="D344" s="472" t="s">
        <v>2027</v>
      </c>
      <c r="E344" s="471">
        <v>43920</v>
      </c>
      <c r="F344" s="471">
        <v>43927</v>
      </c>
      <c r="G344" s="471">
        <v>43957</v>
      </c>
    </row>
    <row r="345" spans="1:8" ht="13.5" customHeight="1">
      <c r="B345" s="471" t="s">
        <v>2026</v>
      </c>
      <c r="C345" s="471" t="s">
        <v>2025</v>
      </c>
      <c r="D345" s="472"/>
      <c r="E345" s="471">
        <v>43927</v>
      </c>
      <c r="F345" s="471">
        <v>43934</v>
      </c>
      <c r="G345" s="471">
        <v>43964</v>
      </c>
    </row>
    <row r="346" spans="1:8" ht="13.5" customHeight="1">
      <c r="B346" s="471" t="s">
        <v>2024</v>
      </c>
      <c r="C346" s="471" t="s">
        <v>2023</v>
      </c>
      <c r="D346" s="472"/>
      <c r="E346" s="471">
        <v>43934</v>
      </c>
      <c r="F346" s="471">
        <v>43941</v>
      </c>
      <c r="G346" s="471">
        <v>43971</v>
      </c>
    </row>
    <row r="347" spans="1:8" ht="13.5" customHeight="1">
      <c r="B347" s="471" t="s">
        <v>2022</v>
      </c>
      <c r="C347" s="471" t="s">
        <v>2021</v>
      </c>
      <c r="D347" s="472"/>
      <c r="E347" s="471">
        <v>43941</v>
      </c>
      <c r="F347" s="471">
        <v>43948</v>
      </c>
      <c r="G347" s="471">
        <v>43978</v>
      </c>
    </row>
    <row r="348" spans="1:8" ht="13.5" customHeight="1">
      <c r="B348" s="471" t="s">
        <v>1634</v>
      </c>
      <c r="C348" s="471" t="s">
        <v>1634</v>
      </c>
      <c r="D348" s="472"/>
      <c r="E348" s="471">
        <v>43948</v>
      </c>
      <c r="F348" s="471">
        <v>43955</v>
      </c>
      <c r="G348" s="471">
        <v>43985</v>
      </c>
    </row>
    <row r="349" spans="1:8" ht="13.5" customHeight="1"/>
    <row r="350" spans="1:8">
      <c r="A350" s="431" t="s">
        <v>155</v>
      </c>
      <c r="B350" s="464" t="s">
        <v>31</v>
      </c>
      <c r="C350" s="464" t="s">
        <v>32</v>
      </c>
      <c r="D350" s="464" t="s">
        <v>33</v>
      </c>
      <c r="E350" s="464" t="s">
        <v>1999</v>
      </c>
      <c r="F350" s="424" t="s">
        <v>273</v>
      </c>
      <c r="G350" s="424" t="s">
        <v>156</v>
      </c>
      <c r="H350" s="418" t="s">
        <v>2020</v>
      </c>
    </row>
    <row r="351" spans="1:8">
      <c r="A351" s="430" t="s">
        <v>2019</v>
      </c>
      <c r="B351" s="463"/>
      <c r="C351" s="463"/>
      <c r="D351" s="463"/>
      <c r="E351" s="463"/>
      <c r="F351" s="424" t="s">
        <v>35</v>
      </c>
      <c r="G351" s="424" t="s">
        <v>36</v>
      </c>
    </row>
    <row r="352" spans="1:8" ht="12.75" customHeight="1">
      <c r="A352" s="459"/>
      <c r="B352" s="461" t="s">
        <v>186</v>
      </c>
      <c r="C352" s="461" t="s">
        <v>2018</v>
      </c>
      <c r="D352" s="470" t="s">
        <v>2017</v>
      </c>
      <c r="E352" s="461">
        <v>43920</v>
      </c>
      <c r="F352" s="461">
        <v>43926</v>
      </c>
      <c r="G352" s="461">
        <v>43941</v>
      </c>
    </row>
    <row r="353" spans="1:8" ht="12.75" customHeight="1">
      <c r="A353" s="459"/>
      <c r="B353" s="461" t="s">
        <v>2016</v>
      </c>
      <c r="C353" s="461" t="s">
        <v>2015</v>
      </c>
      <c r="D353" s="469"/>
      <c r="E353" s="461">
        <v>43927</v>
      </c>
      <c r="F353" s="461">
        <v>43933</v>
      </c>
      <c r="G353" s="461">
        <v>43948</v>
      </c>
    </row>
    <row r="354" spans="1:8" ht="12.75" customHeight="1">
      <c r="A354" s="459"/>
      <c r="B354" s="461" t="s">
        <v>2014</v>
      </c>
      <c r="C354" s="461" t="s">
        <v>2013</v>
      </c>
      <c r="D354" s="469"/>
      <c r="E354" s="461">
        <v>43934</v>
      </c>
      <c r="F354" s="461">
        <v>43940</v>
      </c>
      <c r="G354" s="461">
        <v>43955</v>
      </c>
    </row>
    <row r="355" spans="1:8" ht="12.75" customHeight="1">
      <c r="A355" s="459"/>
      <c r="B355" s="461" t="s">
        <v>2012</v>
      </c>
      <c r="C355" s="461" t="s">
        <v>2011</v>
      </c>
      <c r="D355" s="469"/>
      <c r="E355" s="461">
        <v>43941</v>
      </c>
      <c r="F355" s="461">
        <v>43947</v>
      </c>
      <c r="G355" s="461">
        <v>43962</v>
      </c>
    </row>
    <row r="356" spans="1:8" ht="12.75" customHeight="1">
      <c r="A356" s="459"/>
      <c r="B356" s="461" t="s">
        <v>1634</v>
      </c>
      <c r="C356" s="461" t="s">
        <v>1634</v>
      </c>
      <c r="D356" s="468"/>
      <c r="E356" s="461">
        <v>43948</v>
      </c>
      <c r="F356" s="461">
        <v>43954</v>
      </c>
      <c r="G356" s="461">
        <v>43969</v>
      </c>
    </row>
    <row r="357" spans="1:8">
      <c r="A357" s="431"/>
      <c r="C357" s="467"/>
      <c r="D357" s="466"/>
      <c r="E357" s="465"/>
    </row>
    <row r="358" spans="1:8" ht="12.75" customHeight="1">
      <c r="A358" s="431" t="s">
        <v>2010</v>
      </c>
      <c r="B358" s="464" t="s">
        <v>31</v>
      </c>
      <c r="C358" s="464" t="s">
        <v>32</v>
      </c>
      <c r="D358" s="464" t="s">
        <v>33</v>
      </c>
      <c r="E358" s="464" t="s">
        <v>1999</v>
      </c>
      <c r="F358" s="424" t="s">
        <v>273</v>
      </c>
      <c r="G358" s="424" t="s">
        <v>156</v>
      </c>
      <c r="H358" s="418" t="s">
        <v>2009</v>
      </c>
    </row>
    <row r="359" spans="1:8" ht="12.75" customHeight="1">
      <c r="A359" s="431" t="s">
        <v>2008</v>
      </c>
      <c r="B359" s="463"/>
      <c r="C359" s="463"/>
      <c r="D359" s="463"/>
      <c r="E359" s="463"/>
      <c r="F359" s="424" t="s">
        <v>35</v>
      </c>
      <c r="G359" s="424" t="s">
        <v>36</v>
      </c>
    </row>
    <row r="360" spans="1:8" ht="12.75" customHeight="1">
      <c r="B360" s="461" t="s">
        <v>2007</v>
      </c>
      <c r="C360" s="461" t="s">
        <v>2006</v>
      </c>
      <c r="D360" s="457" t="s">
        <v>2005</v>
      </c>
      <c r="E360" s="461">
        <v>43921</v>
      </c>
      <c r="F360" s="461">
        <v>43927</v>
      </c>
      <c r="G360" s="461">
        <v>43942</v>
      </c>
    </row>
    <row r="361" spans="1:8" ht="12.75" customHeight="1">
      <c r="B361" s="461" t="s">
        <v>10</v>
      </c>
      <c r="C361" s="461" t="s">
        <v>2004</v>
      </c>
      <c r="D361" s="455"/>
      <c r="E361" s="461">
        <v>43928</v>
      </c>
      <c r="F361" s="461">
        <v>43934</v>
      </c>
      <c r="G361" s="461">
        <v>43949</v>
      </c>
    </row>
    <row r="362" spans="1:8" ht="12.75" customHeight="1">
      <c r="A362" s="431"/>
      <c r="B362" s="461"/>
      <c r="C362" s="461"/>
      <c r="D362" s="455"/>
      <c r="E362" s="461">
        <v>43935</v>
      </c>
      <c r="F362" s="461">
        <v>43941</v>
      </c>
      <c r="G362" s="461">
        <v>43956</v>
      </c>
    </row>
    <row r="363" spans="1:8" ht="12.75" customHeight="1">
      <c r="A363" s="431"/>
      <c r="B363" s="461" t="s">
        <v>121</v>
      </c>
      <c r="C363" s="461" t="s">
        <v>2003</v>
      </c>
      <c r="D363" s="455"/>
      <c r="E363" s="461">
        <v>43942</v>
      </c>
      <c r="F363" s="461">
        <v>43948</v>
      </c>
      <c r="G363" s="461">
        <v>43963</v>
      </c>
    </row>
    <row r="364" spans="1:8" ht="12.75" customHeight="1">
      <c r="B364" s="461" t="s">
        <v>2002</v>
      </c>
      <c r="C364" s="461" t="s">
        <v>2001</v>
      </c>
      <c r="D364" s="453"/>
      <c r="E364" s="461">
        <v>43949</v>
      </c>
      <c r="F364" s="461">
        <v>43955</v>
      </c>
      <c r="G364" s="461">
        <v>43970</v>
      </c>
    </row>
    <row r="365" spans="1:8" ht="12.75" customHeight="1"/>
    <row r="366" spans="1:8">
      <c r="A366" s="454" t="s">
        <v>2000</v>
      </c>
      <c r="B366" s="423" t="s">
        <v>31</v>
      </c>
      <c r="C366" s="423" t="s">
        <v>32</v>
      </c>
      <c r="D366" s="423" t="s">
        <v>33</v>
      </c>
      <c r="E366" s="462" t="s">
        <v>1999</v>
      </c>
      <c r="F366" s="461" t="s">
        <v>273</v>
      </c>
      <c r="G366" s="461" t="s">
        <v>156</v>
      </c>
    </row>
    <row r="367" spans="1:8" ht="12" customHeight="1">
      <c r="A367" s="454"/>
      <c r="B367" s="421"/>
      <c r="C367" s="421"/>
      <c r="D367" s="421"/>
      <c r="E367" s="460"/>
      <c r="F367" s="452" t="s">
        <v>35</v>
      </c>
      <c r="G367" s="424" t="s">
        <v>36</v>
      </c>
    </row>
    <row r="368" spans="1:8" ht="12.75" customHeight="1">
      <c r="A368" s="459"/>
      <c r="B368" s="458" t="s">
        <v>1998</v>
      </c>
      <c r="C368" s="458" t="s">
        <v>1997</v>
      </c>
      <c r="D368" s="457" t="s">
        <v>1996</v>
      </c>
      <c r="E368" s="456">
        <v>43917</v>
      </c>
      <c r="F368" s="452">
        <v>43924</v>
      </c>
      <c r="G368" s="452">
        <v>43939</v>
      </c>
    </row>
    <row r="369" spans="1:8" ht="12.75" customHeight="1">
      <c r="A369" s="454"/>
      <c r="B369" s="452"/>
      <c r="C369" s="452"/>
      <c r="D369" s="455"/>
      <c r="E369" s="452">
        <v>43924</v>
      </c>
      <c r="F369" s="452">
        <v>43931</v>
      </c>
      <c r="G369" s="452">
        <v>43946</v>
      </c>
    </row>
    <row r="370" spans="1:8" ht="12" customHeight="1">
      <c r="A370" s="454"/>
      <c r="B370" s="452" t="s">
        <v>1995</v>
      </c>
      <c r="C370" s="452" t="s">
        <v>1994</v>
      </c>
      <c r="D370" s="455"/>
      <c r="E370" s="452">
        <v>43931</v>
      </c>
      <c r="F370" s="452">
        <v>43938</v>
      </c>
      <c r="G370" s="452">
        <v>43953</v>
      </c>
    </row>
    <row r="371" spans="1:8" ht="12.75" customHeight="1">
      <c r="A371" s="454"/>
      <c r="B371" s="452" t="s">
        <v>1993</v>
      </c>
      <c r="C371" s="452" t="s">
        <v>1992</v>
      </c>
      <c r="D371" s="455"/>
      <c r="E371" s="452">
        <v>43938</v>
      </c>
      <c r="F371" s="452">
        <v>43945</v>
      </c>
      <c r="G371" s="452">
        <v>43960</v>
      </c>
    </row>
    <row r="372" spans="1:8" ht="12.75" customHeight="1">
      <c r="A372" s="454"/>
      <c r="B372" s="452"/>
      <c r="C372" s="452"/>
      <c r="D372" s="453"/>
      <c r="E372" s="452">
        <v>43945</v>
      </c>
      <c r="F372" s="452">
        <v>43952</v>
      </c>
      <c r="G372" s="452">
        <v>43967</v>
      </c>
    </row>
    <row r="373" spans="1:8" s="434" customFormat="1" ht="12.75" customHeight="1">
      <c r="B373" s="443"/>
      <c r="C373" s="443"/>
      <c r="D373" s="437"/>
      <c r="E373" s="437"/>
      <c r="F373" s="437"/>
      <c r="G373" s="437"/>
    </row>
    <row r="374" spans="1:8" s="434" customFormat="1" ht="12.75" customHeight="1">
      <c r="A374" s="437" t="s">
        <v>1991</v>
      </c>
      <c r="B374" s="451" t="s">
        <v>31</v>
      </c>
      <c r="C374" s="451" t="s">
        <v>32</v>
      </c>
      <c r="D374" s="451" t="s">
        <v>33</v>
      </c>
      <c r="E374" s="451" t="s">
        <v>1951</v>
      </c>
      <c r="F374" s="449" t="s">
        <v>273</v>
      </c>
      <c r="G374" s="449" t="s">
        <v>1990</v>
      </c>
      <c r="H374" s="434" t="s">
        <v>1950</v>
      </c>
    </row>
    <row r="375" spans="1:8" s="434" customFormat="1" ht="12.75" customHeight="1">
      <c r="A375" s="437" t="s">
        <v>1978</v>
      </c>
      <c r="B375" s="450"/>
      <c r="C375" s="450"/>
      <c r="D375" s="450"/>
      <c r="E375" s="450"/>
      <c r="F375" s="449" t="s">
        <v>35</v>
      </c>
      <c r="G375" s="449" t="s">
        <v>36</v>
      </c>
    </row>
    <row r="376" spans="1:8" s="434" customFormat="1" ht="12.75" customHeight="1">
      <c r="A376" s="437"/>
      <c r="B376" s="445" t="s">
        <v>1989</v>
      </c>
      <c r="C376" s="445" t="s">
        <v>1988</v>
      </c>
      <c r="D376" s="448" t="s">
        <v>1987</v>
      </c>
      <c r="E376" s="445">
        <v>43921</v>
      </c>
      <c r="F376" s="445">
        <v>43928</v>
      </c>
      <c r="G376" s="445">
        <v>43948</v>
      </c>
    </row>
    <row r="377" spans="1:8" s="434" customFormat="1" ht="12.75" customHeight="1">
      <c r="A377" s="437"/>
      <c r="B377" s="445" t="s">
        <v>1986</v>
      </c>
      <c r="C377" s="445" t="s">
        <v>1985</v>
      </c>
      <c r="D377" s="447"/>
      <c r="E377" s="445">
        <v>43928</v>
      </c>
      <c r="F377" s="445">
        <v>43935</v>
      </c>
      <c r="G377" s="445">
        <v>43955</v>
      </c>
    </row>
    <row r="378" spans="1:8" s="434" customFormat="1" ht="12.75" customHeight="1">
      <c r="A378" s="437"/>
      <c r="B378" s="445" t="s">
        <v>1984</v>
      </c>
      <c r="C378" s="445" t="s">
        <v>1983</v>
      </c>
      <c r="D378" s="447"/>
      <c r="E378" s="445">
        <v>43935</v>
      </c>
      <c r="F378" s="445">
        <v>43942</v>
      </c>
      <c r="G378" s="445">
        <v>43962</v>
      </c>
    </row>
    <row r="379" spans="1:8" s="434" customFormat="1" ht="12.75" customHeight="1">
      <c r="A379" s="437"/>
      <c r="B379" s="445" t="s">
        <v>1982</v>
      </c>
      <c r="C379" s="445" t="s">
        <v>1981</v>
      </c>
      <c r="D379" s="447"/>
      <c r="E379" s="445">
        <v>43942</v>
      </c>
      <c r="F379" s="445">
        <v>43949</v>
      </c>
      <c r="G379" s="445">
        <v>43969</v>
      </c>
    </row>
    <row r="380" spans="1:8" s="434" customFormat="1" ht="12.75" customHeight="1">
      <c r="A380" s="437"/>
      <c r="B380" s="445" t="s">
        <v>1980</v>
      </c>
      <c r="C380" s="445" t="s">
        <v>1979</v>
      </c>
      <c r="D380" s="446"/>
      <c r="E380" s="445">
        <v>43949</v>
      </c>
      <c r="F380" s="445">
        <v>43956</v>
      </c>
      <c r="G380" s="445">
        <v>43976</v>
      </c>
    </row>
    <row r="381" spans="1:8" s="434" customFormat="1" ht="12.75" customHeight="1">
      <c r="B381" s="443"/>
      <c r="C381" s="443"/>
      <c r="D381" s="444"/>
      <c r="E381" s="443"/>
      <c r="F381" s="443"/>
      <c r="G381" s="443"/>
    </row>
    <row r="382" spans="1:8" s="434" customFormat="1" ht="12.75" customHeight="1">
      <c r="A382" s="437" t="s">
        <v>1048</v>
      </c>
      <c r="B382" s="442" t="s">
        <v>31</v>
      </c>
      <c r="C382" s="442" t="s">
        <v>32</v>
      </c>
      <c r="D382" s="429" t="s">
        <v>33</v>
      </c>
      <c r="E382" s="429" t="s">
        <v>1951</v>
      </c>
      <c r="F382" s="440" t="s">
        <v>273</v>
      </c>
      <c r="G382" s="440" t="s">
        <v>163</v>
      </c>
      <c r="H382" s="418" t="s">
        <v>1950</v>
      </c>
    </row>
    <row r="383" spans="1:8" s="434" customFormat="1" ht="12.75" customHeight="1">
      <c r="A383" s="437" t="s">
        <v>1978</v>
      </c>
      <c r="B383" s="441"/>
      <c r="C383" s="441"/>
      <c r="D383" s="429"/>
      <c r="E383" s="429"/>
      <c r="F383" s="440" t="s">
        <v>35</v>
      </c>
      <c r="G383" s="440" t="s">
        <v>36</v>
      </c>
    </row>
    <row r="384" spans="1:8" s="434" customFormat="1" ht="12.75" customHeight="1">
      <c r="A384" s="437"/>
      <c r="B384" s="435" t="s">
        <v>1977</v>
      </c>
      <c r="C384" s="435" t="s">
        <v>1976</v>
      </c>
      <c r="D384" s="439" t="s">
        <v>1975</v>
      </c>
      <c r="E384" s="435">
        <v>43914</v>
      </c>
      <c r="F384" s="435">
        <v>43921</v>
      </c>
      <c r="G384" s="435">
        <v>43952</v>
      </c>
    </row>
    <row r="385" spans="1:8" s="434" customFormat="1" ht="12.75" customHeight="1">
      <c r="A385" s="437"/>
      <c r="B385" s="435" t="s">
        <v>1974</v>
      </c>
      <c r="C385" s="435" t="s">
        <v>1973</v>
      </c>
      <c r="D385" s="438"/>
      <c r="E385" s="435">
        <v>43921</v>
      </c>
      <c r="F385" s="435">
        <v>43928</v>
      </c>
      <c r="G385" s="435">
        <v>43959</v>
      </c>
    </row>
    <row r="386" spans="1:8" s="434" customFormat="1" ht="12.75" customHeight="1">
      <c r="A386" s="437"/>
      <c r="B386" s="435" t="s">
        <v>1972</v>
      </c>
      <c r="C386" s="435" t="s">
        <v>1971</v>
      </c>
      <c r="D386" s="438"/>
      <c r="E386" s="435">
        <v>43928</v>
      </c>
      <c r="F386" s="435">
        <v>43935</v>
      </c>
      <c r="G386" s="435">
        <v>43966</v>
      </c>
    </row>
    <row r="387" spans="1:8" s="434" customFormat="1" ht="12.75" customHeight="1">
      <c r="A387" s="437"/>
      <c r="B387" s="435" t="s">
        <v>1970</v>
      </c>
      <c r="C387" s="435" t="s">
        <v>145</v>
      </c>
      <c r="D387" s="438"/>
      <c r="E387" s="435">
        <v>43935</v>
      </c>
      <c r="F387" s="435">
        <v>43942</v>
      </c>
      <c r="G387" s="435">
        <v>43973</v>
      </c>
    </row>
    <row r="388" spans="1:8" s="434" customFormat="1" ht="12.75" customHeight="1">
      <c r="A388" s="437"/>
      <c r="B388" s="435" t="s">
        <v>1969</v>
      </c>
      <c r="C388" s="435" t="s">
        <v>1968</v>
      </c>
      <c r="D388" s="438"/>
      <c r="E388" s="435">
        <v>43942</v>
      </c>
      <c r="F388" s="435">
        <v>43949</v>
      </c>
      <c r="G388" s="435">
        <v>43980</v>
      </c>
    </row>
    <row r="389" spans="1:8" s="434" customFormat="1" ht="12.75" customHeight="1">
      <c r="A389" s="437"/>
      <c r="B389" s="435" t="s">
        <v>1967</v>
      </c>
      <c r="C389" s="435" t="s">
        <v>59</v>
      </c>
      <c r="D389" s="436"/>
      <c r="E389" s="435">
        <v>43949</v>
      </c>
      <c r="F389" s="435">
        <v>43956</v>
      </c>
      <c r="G389" s="435">
        <v>43987</v>
      </c>
    </row>
    <row r="390" spans="1:8">
      <c r="C390" s="433"/>
      <c r="D390" s="433"/>
      <c r="E390" s="433"/>
      <c r="G390" s="432"/>
    </row>
    <row r="391" spans="1:8">
      <c r="A391" s="431" t="s">
        <v>1966</v>
      </c>
      <c r="B391" s="429" t="s">
        <v>31</v>
      </c>
      <c r="C391" s="429" t="s">
        <v>32</v>
      </c>
      <c r="D391" s="428" t="s">
        <v>33</v>
      </c>
      <c r="E391" s="428" t="s">
        <v>1951</v>
      </c>
      <c r="F391" s="424" t="s">
        <v>273</v>
      </c>
      <c r="G391" s="424" t="s">
        <v>265</v>
      </c>
      <c r="H391" s="418" t="s">
        <v>1950</v>
      </c>
    </row>
    <row r="392" spans="1:8">
      <c r="A392" s="430" t="s">
        <v>1965</v>
      </c>
      <c r="B392" s="429"/>
      <c r="C392" s="429"/>
      <c r="D392" s="428"/>
      <c r="E392" s="428"/>
      <c r="F392" s="424" t="s">
        <v>35</v>
      </c>
      <c r="G392" s="424" t="s">
        <v>36</v>
      </c>
    </row>
    <row r="393" spans="1:8" ht="13.5" customHeight="1">
      <c r="B393" s="420" t="s">
        <v>1964</v>
      </c>
      <c r="C393" s="420" t="s">
        <v>1963</v>
      </c>
      <c r="D393" s="423" t="s">
        <v>1962</v>
      </c>
      <c r="E393" s="420">
        <v>43916</v>
      </c>
      <c r="F393" s="420">
        <v>43923</v>
      </c>
      <c r="G393" s="420">
        <v>43962</v>
      </c>
    </row>
    <row r="394" spans="1:8" ht="13.5" customHeight="1">
      <c r="B394" s="420" t="s">
        <v>1961</v>
      </c>
      <c r="C394" s="420" t="s">
        <v>1960</v>
      </c>
      <c r="D394" s="422"/>
      <c r="E394" s="420">
        <v>43923</v>
      </c>
      <c r="F394" s="420">
        <v>43930</v>
      </c>
      <c r="G394" s="420">
        <v>43969</v>
      </c>
    </row>
    <row r="395" spans="1:8" ht="14.25" customHeight="1">
      <c r="B395" s="420" t="s">
        <v>1959</v>
      </c>
      <c r="C395" s="420" t="s">
        <v>1958</v>
      </c>
      <c r="D395" s="422"/>
      <c r="E395" s="420">
        <v>43930</v>
      </c>
      <c r="F395" s="420">
        <v>43937</v>
      </c>
      <c r="G395" s="420">
        <v>43976</v>
      </c>
    </row>
    <row r="396" spans="1:8" ht="14.25" customHeight="1">
      <c r="B396" s="420" t="s">
        <v>1957</v>
      </c>
      <c r="C396" s="420" t="s">
        <v>1956</v>
      </c>
      <c r="D396" s="422"/>
      <c r="E396" s="420">
        <v>43937</v>
      </c>
      <c r="F396" s="420">
        <v>43944</v>
      </c>
      <c r="G396" s="420">
        <v>43983</v>
      </c>
    </row>
    <row r="397" spans="1:8" ht="14.25" customHeight="1">
      <c r="B397" s="420" t="s">
        <v>1955</v>
      </c>
      <c r="C397" s="420" t="s">
        <v>1954</v>
      </c>
      <c r="D397" s="422"/>
      <c r="E397" s="420">
        <v>43944</v>
      </c>
      <c r="F397" s="420">
        <v>43951</v>
      </c>
      <c r="G397" s="420">
        <v>43990</v>
      </c>
    </row>
    <row r="398" spans="1:8" ht="13.5" customHeight="1">
      <c r="B398" s="420"/>
      <c r="C398" s="420"/>
      <c r="D398" s="421"/>
      <c r="E398" s="420">
        <v>43951</v>
      </c>
      <c r="F398" s="420">
        <v>43958</v>
      </c>
      <c r="G398" s="420">
        <v>43997</v>
      </c>
    </row>
    <row r="400" spans="1:8">
      <c r="A400" s="418" t="s">
        <v>1953</v>
      </c>
      <c r="B400" s="425" t="s">
        <v>31</v>
      </c>
      <c r="C400" s="425" t="s">
        <v>32</v>
      </c>
      <c r="D400" s="425" t="s">
        <v>33</v>
      </c>
      <c r="E400" s="425" t="s">
        <v>1951</v>
      </c>
      <c r="F400" s="424" t="s">
        <v>273</v>
      </c>
      <c r="G400" s="424" t="s">
        <v>85</v>
      </c>
      <c r="H400" s="418" t="s">
        <v>1950</v>
      </c>
    </row>
    <row r="401" spans="1:8">
      <c r="A401" s="418" t="s">
        <v>1949</v>
      </c>
      <c r="B401" s="425"/>
      <c r="C401" s="425"/>
      <c r="D401" s="425"/>
      <c r="E401" s="425"/>
      <c r="F401" s="424" t="s">
        <v>35</v>
      </c>
      <c r="G401" s="424" t="s">
        <v>36</v>
      </c>
    </row>
    <row r="402" spans="1:8" ht="13.5" customHeight="1">
      <c r="A402" s="427"/>
      <c r="B402" s="420" t="s">
        <v>1948</v>
      </c>
      <c r="C402" s="420" t="s">
        <v>1943</v>
      </c>
      <c r="D402" s="423" t="s">
        <v>1947</v>
      </c>
      <c r="E402" s="420">
        <v>43922</v>
      </c>
      <c r="F402" s="420">
        <v>43927</v>
      </c>
      <c r="G402" s="420">
        <v>43939</v>
      </c>
    </row>
    <row r="403" spans="1:8" ht="13.5" customHeight="1">
      <c r="A403" s="427"/>
      <c r="B403" s="420" t="s">
        <v>1946</v>
      </c>
      <c r="C403" s="420" t="s">
        <v>1945</v>
      </c>
      <c r="D403" s="422"/>
      <c r="E403" s="420">
        <v>43929</v>
      </c>
      <c r="F403" s="420">
        <v>43934</v>
      </c>
      <c r="G403" s="420">
        <v>43946</v>
      </c>
    </row>
    <row r="404" spans="1:8" ht="13.5" customHeight="1">
      <c r="A404" s="427"/>
      <c r="B404" s="420" t="s">
        <v>1944</v>
      </c>
      <c r="C404" s="420" t="s">
        <v>1943</v>
      </c>
      <c r="D404" s="422"/>
      <c r="E404" s="420">
        <v>43936</v>
      </c>
      <c r="F404" s="420">
        <v>43941</v>
      </c>
      <c r="G404" s="420">
        <v>43953</v>
      </c>
    </row>
    <row r="405" spans="1:8" ht="13.5" customHeight="1">
      <c r="A405" s="427"/>
      <c r="B405" s="420" t="s">
        <v>1942</v>
      </c>
      <c r="C405" s="420" t="s">
        <v>1941</v>
      </c>
      <c r="D405" s="422"/>
      <c r="E405" s="420">
        <v>43943</v>
      </c>
      <c r="F405" s="420">
        <v>43948</v>
      </c>
      <c r="G405" s="420">
        <v>43960</v>
      </c>
    </row>
    <row r="406" spans="1:8" ht="13.5" customHeight="1">
      <c r="A406" s="427"/>
      <c r="B406" s="420" t="s">
        <v>204</v>
      </c>
      <c r="C406" s="420" t="s">
        <v>1940</v>
      </c>
      <c r="D406" s="421"/>
      <c r="E406" s="420">
        <v>43950</v>
      </c>
      <c r="F406" s="420">
        <v>43955</v>
      </c>
      <c r="G406" s="420">
        <v>43967</v>
      </c>
    </row>
    <row r="407" spans="1:8">
      <c r="B407" s="426"/>
      <c r="C407" s="426"/>
      <c r="D407" s="426"/>
      <c r="E407" s="426"/>
      <c r="F407" s="426"/>
      <c r="G407" s="426"/>
    </row>
    <row r="408" spans="1:8">
      <c r="A408" s="418" t="s">
        <v>1952</v>
      </c>
      <c r="B408" s="425" t="s">
        <v>31</v>
      </c>
      <c r="C408" s="425" t="s">
        <v>32</v>
      </c>
      <c r="D408" s="425" t="s">
        <v>33</v>
      </c>
      <c r="E408" s="425" t="s">
        <v>1951</v>
      </c>
      <c r="F408" s="424" t="s">
        <v>273</v>
      </c>
      <c r="G408" s="424" t="s">
        <v>83</v>
      </c>
      <c r="H408" s="418" t="s">
        <v>1950</v>
      </c>
    </row>
    <row r="409" spans="1:8">
      <c r="A409" s="418" t="s">
        <v>1949</v>
      </c>
      <c r="B409" s="425"/>
      <c r="C409" s="425"/>
      <c r="D409" s="425"/>
      <c r="E409" s="425"/>
      <c r="F409" s="424" t="s">
        <v>35</v>
      </c>
      <c r="G409" s="424" t="s">
        <v>36</v>
      </c>
    </row>
    <row r="410" spans="1:8" ht="13.5" customHeight="1">
      <c r="B410" s="420" t="s">
        <v>1948</v>
      </c>
      <c r="C410" s="420" t="s">
        <v>1943</v>
      </c>
      <c r="D410" s="423" t="s">
        <v>1947</v>
      </c>
      <c r="E410" s="420">
        <v>43922</v>
      </c>
      <c r="F410" s="420">
        <v>43927</v>
      </c>
      <c r="G410" s="420">
        <v>43943</v>
      </c>
    </row>
    <row r="411" spans="1:8" ht="13.5" customHeight="1">
      <c r="B411" s="420" t="s">
        <v>1946</v>
      </c>
      <c r="C411" s="420" t="s">
        <v>1945</v>
      </c>
      <c r="D411" s="422"/>
      <c r="E411" s="420">
        <f>E410+7</f>
        <v>43929</v>
      </c>
      <c r="F411" s="420">
        <f>F410+7</f>
        <v>43934</v>
      </c>
      <c r="G411" s="420">
        <f>G410+7</f>
        <v>43950</v>
      </c>
    </row>
    <row r="412" spans="1:8" ht="13.5" customHeight="1">
      <c r="B412" s="420" t="s">
        <v>1944</v>
      </c>
      <c r="C412" s="420" t="s">
        <v>1943</v>
      </c>
      <c r="D412" s="422"/>
      <c r="E412" s="420">
        <f>E411+7</f>
        <v>43936</v>
      </c>
      <c r="F412" s="420">
        <f>F411+7</f>
        <v>43941</v>
      </c>
      <c r="G412" s="420">
        <f>G411+7</f>
        <v>43957</v>
      </c>
    </row>
    <row r="413" spans="1:8" ht="13.5" customHeight="1">
      <c r="B413" s="420" t="s">
        <v>1942</v>
      </c>
      <c r="C413" s="420" t="s">
        <v>1941</v>
      </c>
      <c r="D413" s="422"/>
      <c r="E413" s="420">
        <f>E412+7</f>
        <v>43943</v>
      </c>
      <c r="F413" s="420">
        <f>F412+7</f>
        <v>43948</v>
      </c>
      <c r="G413" s="420">
        <f>G412+7</f>
        <v>43964</v>
      </c>
    </row>
    <row r="414" spans="1:8" ht="13.5" customHeight="1">
      <c r="B414" s="420" t="s">
        <v>204</v>
      </c>
      <c r="C414" s="420" t="s">
        <v>1940</v>
      </c>
      <c r="D414" s="421"/>
      <c r="E414" s="420">
        <f>E413+7</f>
        <v>43950</v>
      </c>
      <c r="F414" s="420">
        <f>F413+7</f>
        <v>43955</v>
      </c>
      <c r="G414" s="420">
        <f>G413+7</f>
        <v>43971</v>
      </c>
    </row>
    <row r="415" spans="1:8">
      <c r="C415" s="419"/>
    </row>
  </sheetData>
  <mergeCells count="227">
    <mergeCell ref="D391:D392"/>
    <mergeCell ref="D218:D222"/>
    <mergeCell ref="D157:D162"/>
    <mergeCell ref="D201:D206"/>
    <mergeCell ref="D318:D319"/>
    <mergeCell ref="D166:D171"/>
    <mergeCell ref="D245:D250"/>
    <mergeCell ref="D376:D380"/>
    <mergeCell ref="D360:D364"/>
    <mergeCell ref="D402:D406"/>
    <mergeCell ref="D410:D414"/>
    <mergeCell ref="D294:D295"/>
    <mergeCell ref="D286:D287"/>
    <mergeCell ref="D302:D303"/>
    <mergeCell ref="D310:D311"/>
    <mergeCell ref="D334:D335"/>
    <mergeCell ref="D342:D343"/>
    <mergeCell ref="B199:B200"/>
    <mergeCell ref="C199:C200"/>
    <mergeCell ref="D147:D148"/>
    <mergeCell ref="E147:E148"/>
    <mergeCell ref="E164:E165"/>
    <mergeCell ref="E155:E156"/>
    <mergeCell ref="D149:D153"/>
    <mergeCell ref="D155:D156"/>
    <mergeCell ref="E139:E140"/>
    <mergeCell ref="D183:D187"/>
    <mergeCell ref="B139:B140"/>
    <mergeCell ref="C139:C140"/>
    <mergeCell ref="D139:D140"/>
    <mergeCell ref="D141:D145"/>
    <mergeCell ref="B173:B174"/>
    <mergeCell ref="D199:D200"/>
    <mergeCell ref="B155:B156"/>
    <mergeCell ref="C155:C156"/>
    <mergeCell ref="B164:B165"/>
    <mergeCell ref="C164:C165"/>
    <mergeCell ref="B107:B108"/>
    <mergeCell ref="C123:C124"/>
    <mergeCell ref="C132:C133"/>
    <mergeCell ref="D134:D137"/>
    <mergeCell ref="B181:B182"/>
    <mergeCell ref="E107:E108"/>
    <mergeCell ref="D99:D100"/>
    <mergeCell ref="B99:B100"/>
    <mergeCell ref="E99:E100"/>
    <mergeCell ref="E83:E84"/>
    <mergeCell ref="D107:D108"/>
    <mergeCell ref="C99:C100"/>
    <mergeCell ref="B132:B133"/>
    <mergeCell ref="C107:C108"/>
    <mergeCell ref="D132:D133"/>
    <mergeCell ref="C83:C84"/>
    <mergeCell ref="D123:D124"/>
    <mergeCell ref="D83:D84"/>
    <mergeCell ref="D91:D92"/>
    <mergeCell ref="D74:D75"/>
    <mergeCell ref="C91:C92"/>
    <mergeCell ref="C74:C75"/>
    <mergeCell ref="B74:B75"/>
    <mergeCell ref="B83:B84"/>
    <mergeCell ref="B91:B92"/>
    <mergeCell ref="C234:C235"/>
    <mergeCell ref="B277:B278"/>
    <mergeCell ref="C243:C244"/>
    <mergeCell ref="B302:B303"/>
    <mergeCell ref="E132:E133"/>
    <mergeCell ref="B123:B124"/>
    <mergeCell ref="B147:B148"/>
    <mergeCell ref="C147:C148"/>
    <mergeCell ref="E123:E124"/>
    <mergeCell ref="D164:D165"/>
    <mergeCell ref="B286:B287"/>
    <mergeCell ref="B243:B244"/>
    <mergeCell ref="C252:C253"/>
    <mergeCell ref="C286:C287"/>
    <mergeCell ref="C310:C311"/>
    <mergeCell ref="C294:C295"/>
    <mergeCell ref="C277:C278"/>
    <mergeCell ref="B294:B295"/>
    <mergeCell ref="C181:C182"/>
    <mergeCell ref="D210:D214"/>
    <mergeCell ref="B310:B311"/>
    <mergeCell ref="B224:B225"/>
    <mergeCell ref="B234:B235"/>
    <mergeCell ref="B260:B261"/>
    <mergeCell ref="C224:C225"/>
    <mergeCell ref="B252:B253"/>
    <mergeCell ref="B269:B270"/>
    <mergeCell ref="C269:C270"/>
    <mergeCell ref="C48:C49"/>
    <mergeCell ref="D48:D49"/>
    <mergeCell ref="B208:B209"/>
    <mergeCell ref="B189:B190"/>
    <mergeCell ref="C189:C190"/>
    <mergeCell ref="D216:D217"/>
    <mergeCell ref="C208:C209"/>
    <mergeCell ref="D208:D209"/>
    <mergeCell ref="D181:D182"/>
    <mergeCell ref="B216:B217"/>
    <mergeCell ref="E74:E75"/>
    <mergeCell ref="C40:C41"/>
    <mergeCell ref="B24:B25"/>
    <mergeCell ref="C24:C25"/>
    <mergeCell ref="D24:D25"/>
    <mergeCell ref="E24:E25"/>
    <mergeCell ref="D42:D46"/>
    <mergeCell ref="D50:D54"/>
    <mergeCell ref="E48:E49"/>
    <mergeCell ref="B48:B49"/>
    <mergeCell ref="B342:B343"/>
    <mergeCell ref="D65:D66"/>
    <mergeCell ref="C65:C66"/>
    <mergeCell ref="E91:E92"/>
    <mergeCell ref="D40:D41"/>
    <mergeCell ref="B16:B17"/>
    <mergeCell ref="C16:C17"/>
    <mergeCell ref="D16:D17"/>
    <mergeCell ref="E16:E17"/>
    <mergeCell ref="E32:E33"/>
    <mergeCell ref="E65:E66"/>
    <mergeCell ref="B56:B57"/>
    <mergeCell ref="D56:D57"/>
    <mergeCell ref="E56:E57"/>
    <mergeCell ref="C7:C8"/>
    <mergeCell ref="D7:D8"/>
    <mergeCell ref="C56:C57"/>
    <mergeCell ref="D32:D33"/>
    <mergeCell ref="C32:C33"/>
    <mergeCell ref="B32:B33"/>
    <mergeCell ref="B358:B359"/>
    <mergeCell ref="B334:B335"/>
    <mergeCell ref="C334:C335"/>
    <mergeCell ref="A1:G1"/>
    <mergeCell ref="A4:G4"/>
    <mergeCell ref="B7:B8"/>
    <mergeCell ref="B40:B41"/>
    <mergeCell ref="B65:B66"/>
    <mergeCell ref="E7:E8"/>
    <mergeCell ref="E40:E41"/>
    <mergeCell ref="E374:E375"/>
    <mergeCell ref="C374:C375"/>
    <mergeCell ref="D374:D375"/>
    <mergeCell ref="B374:B375"/>
    <mergeCell ref="D368:D372"/>
    <mergeCell ref="B318:B319"/>
    <mergeCell ref="E334:E335"/>
    <mergeCell ref="B366:B367"/>
    <mergeCell ref="B326:B327"/>
    <mergeCell ref="B350:B351"/>
    <mergeCell ref="C391:C392"/>
    <mergeCell ref="E400:E401"/>
    <mergeCell ref="E391:E392"/>
    <mergeCell ref="B391:B392"/>
    <mergeCell ref="D393:D398"/>
    <mergeCell ref="B382:B383"/>
    <mergeCell ref="C382:C383"/>
    <mergeCell ref="D382:D383"/>
    <mergeCell ref="E382:E383"/>
    <mergeCell ref="D384:D389"/>
    <mergeCell ref="E408:E409"/>
    <mergeCell ref="B400:B401"/>
    <mergeCell ref="D408:D409"/>
    <mergeCell ref="C400:C401"/>
    <mergeCell ref="D400:D401"/>
    <mergeCell ref="B408:B409"/>
    <mergeCell ref="C408:C409"/>
    <mergeCell ref="D366:D367"/>
    <mergeCell ref="C358:C359"/>
    <mergeCell ref="E350:E351"/>
    <mergeCell ref="E358:E359"/>
    <mergeCell ref="D350:D351"/>
    <mergeCell ref="C326:C327"/>
    <mergeCell ref="E326:E327"/>
    <mergeCell ref="D352:D356"/>
    <mergeCell ref="C366:C367"/>
    <mergeCell ref="E366:E367"/>
    <mergeCell ref="D336:D340"/>
    <mergeCell ref="D344:D348"/>
    <mergeCell ref="C342:C343"/>
    <mergeCell ref="E342:E343"/>
    <mergeCell ref="D326:D327"/>
    <mergeCell ref="D358:D359"/>
    <mergeCell ref="D320:D324"/>
    <mergeCell ref="E260:E261"/>
    <mergeCell ref="D260:D261"/>
    <mergeCell ref="D254:D258"/>
    <mergeCell ref="D262:D267"/>
    <mergeCell ref="D271:D275"/>
    <mergeCell ref="D279:D284"/>
    <mergeCell ref="D288:D292"/>
    <mergeCell ref="E302:E303"/>
    <mergeCell ref="E318:E319"/>
    <mergeCell ref="E310:E311"/>
    <mergeCell ref="E286:E287"/>
    <mergeCell ref="D277:D278"/>
    <mergeCell ref="D304:D308"/>
    <mergeCell ref="E189:E190"/>
    <mergeCell ref="C318:C319"/>
    <mergeCell ref="C350:C351"/>
    <mergeCell ref="E294:E295"/>
    <mergeCell ref="E269:E270"/>
    <mergeCell ref="E277:E278"/>
    <mergeCell ref="D252:D253"/>
    <mergeCell ref="C302:C303"/>
    <mergeCell ref="D296:D300"/>
    <mergeCell ref="D312:D316"/>
    <mergeCell ref="D269:D270"/>
    <mergeCell ref="E173:E174"/>
    <mergeCell ref="E216:E217"/>
    <mergeCell ref="D243:D244"/>
    <mergeCell ref="E208:E209"/>
    <mergeCell ref="D173:D174"/>
    <mergeCell ref="E224:E225"/>
    <mergeCell ref="E234:E235"/>
    <mergeCell ref="D175:D179"/>
    <mergeCell ref="D226:D231"/>
    <mergeCell ref="E243:E244"/>
    <mergeCell ref="C216:C217"/>
    <mergeCell ref="D189:D190"/>
    <mergeCell ref="E199:E200"/>
    <mergeCell ref="C173:C174"/>
    <mergeCell ref="C260:C261"/>
    <mergeCell ref="E252:E253"/>
    <mergeCell ref="D224:D225"/>
    <mergeCell ref="D234:D235"/>
    <mergeCell ref="E181:E182"/>
  </mergeCells>
  <phoneticPr fontId="11" type="noConversion"/>
  <hyperlinks>
    <hyperlink ref="A99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18" r:id="rId2" display="https://www.vesselfinder.com/?imo=9810111"/>
    <hyperlink ref="B119" r:id="rId3" display="https://www.vesselfinder.com/?imo=9784233"/>
    <hyperlink ref="B120" r:id="rId4" display="https://www.vesselfinder.com/?imo=9810068"/>
    <hyperlink ref="B121" r:id="rId5" display="https://www.vesselfinder.com/?imo=9784245"/>
    <hyperlink ref="B93" r:id="rId6" location="vesselSchedules?fromDate=2020-04-01&amp;vesselCode=I37" display="https://www.maersk.com.cn/schedules/ - vesselSchedules?fromDate=2020-04-01&amp;vesselCode=I37"/>
    <hyperlink ref="B94" r:id="rId7" location="vesselSchedules?fromDate=2020-04-01&amp;vesselCode=Z10" display="https://www.maersk.com.cn/schedules/ - vesselSchedules?fromDate=2020-04-01&amp;vesselCode=Z10"/>
    <hyperlink ref="B95" r:id="rId8" location="vesselSchedules?fromDate=2020-04-01&amp;vesselCode=B36" display="https://www.maersk.com.cn/schedules/ - vesselSchedules?fromDate=2020-04-01&amp;vesselCode=B36"/>
    <hyperlink ref="B96" r:id="rId9" location="vesselSchedules?fromDate=2020-04-01&amp;vesselCode=Z12" display="https://www.maersk.com.cn/schedules/ - vesselSchedules?fromDate=2020-04-01&amp;vesselCode=Z12"/>
    <hyperlink ref="B97" r:id="rId10" location="vesselSchedules?fromDate=2020-04-01&amp;vesselCode=I22" display="https://www.maersk.com.cn/schedules/ - vesselSchedules?fromDate=2020-04-01&amp;vesselCode=I22"/>
    <hyperlink ref="B101" r:id="rId11" location="vesselSchedules?fromDate=2020-04-01&amp;vesselCode=I37" display="https://www.maersk.com.cn/schedules/ - vesselSchedules?fromDate=2020-04-01&amp;vesselCode=I37"/>
    <hyperlink ref="B102" r:id="rId12" location="vesselSchedules?fromDate=2020-04-01&amp;vesselCode=Z10" display="https://www.maersk.com.cn/schedules/ - vesselSchedules?fromDate=2020-04-01&amp;vesselCode=Z10"/>
    <hyperlink ref="B103" r:id="rId13" location="vesselSchedules?fromDate=2020-04-01&amp;vesselCode=B36" display="https://www.maersk.com.cn/schedules/ - vesselSchedules?fromDate=2020-04-01&amp;vesselCode=B36"/>
    <hyperlink ref="B104" r:id="rId14" location="vesselSchedules?fromDate=2020-04-01&amp;vesselCode=Z12" display="https://www.maersk.com.cn/schedules/ - vesselSchedules?fromDate=2020-04-01&amp;vesselCode=Z12"/>
    <hyperlink ref="B105" r:id="rId15" location="vesselSchedules?fromDate=2020-04-01&amp;vesselCode=I22" display="https://www.maersk.com.cn/schedules/ - vesselSchedules?fromDate=2020-04-01&amp;vesselCode=I22"/>
    <hyperlink ref="B109" r:id="rId16" tooltip="Please click here for Schedule details." display="javascript:void(0);"/>
    <hyperlink ref="C109" r:id="rId17" tooltip="Please click here for Schedule details." display="javascript:void(0);"/>
    <hyperlink ref="B110" r:id="rId18" tooltip="Please click here for Schedule details." display="javascript:void(0);"/>
    <hyperlink ref="B111" r:id="rId19" tooltip="Please click here for Schedule details." display="javascript:void(0);"/>
    <hyperlink ref="C111" r:id="rId20" tooltip="Please click here for Schedule details." display="javascript:void(0);"/>
    <hyperlink ref="B112" r:id="rId21" tooltip="Please click here for Schedule details." display="javascript:void(0);"/>
    <hyperlink ref="C112" r:id="rId22" tooltip="Please click here for Schedule details." display="javascript:void(0);"/>
    <hyperlink ref="B113" r:id="rId23" tooltip="Please click here for Schedule details." display="javascript:void(0);"/>
    <hyperlink ref="C113" r:id="rId24" tooltip="Please click here for Schedule details." display="javascript:void(0);"/>
    <hyperlink ref="B69" r:id="rId25" display="javascript:void(0);"/>
    <hyperlink ref="C69" r:id="rId26" display="javascript:void(0);"/>
    <hyperlink ref="B70" r:id="rId27" display="javascript:void(0);"/>
    <hyperlink ref="C70" r:id="rId28" display="javascript:void(0);"/>
    <hyperlink ref="B71" r:id="rId29" display="javascript:void(0);"/>
    <hyperlink ref="C71" r:id="rId30" display="javascript:void(0);"/>
    <hyperlink ref="B72" r:id="rId31" display="javascript:void(0);"/>
    <hyperlink ref="C72" r:id="rId32" display="javascript:void(0);"/>
    <hyperlink ref="B157" r:id="rId33" display="javascript:void(0);"/>
    <hyperlink ref="C157" r:id="rId34" display="javascript:void(0);"/>
    <hyperlink ref="B158" r:id="rId35" display="javascript:void(0);"/>
    <hyperlink ref="C158" r:id="rId36" display="javascript:void(0);"/>
    <hyperlink ref="B159" r:id="rId37" display="javascript:void(0);"/>
    <hyperlink ref="C159" r:id="rId38" display="javascript:void(0);"/>
    <hyperlink ref="B160" r:id="rId39" display="javascript:void(0);"/>
    <hyperlink ref="C160" r:id="rId40" display="javascript:void(0);"/>
    <hyperlink ref="B161" r:id="rId41" display="javascript:void(0);"/>
    <hyperlink ref="C161" r:id="rId42" display="javascript:void(0);"/>
    <hyperlink ref="B162" r:id="rId43" display="javascript:void(0);"/>
    <hyperlink ref="C162" r:id="rId44" display="javascript:void(0);"/>
    <hyperlink ref="B191" r:id="rId45" display="javascript:void(0);"/>
    <hyperlink ref="C191" r:id="rId46" display="javascript:void(0);"/>
    <hyperlink ref="B192" r:id="rId47" display="javascript:void(0);"/>
    <hyperlink ref="C192" r:id="rId48" display="javascript:void(0);"/>
    <hyperlink ref="B193" r:id="rId49" display="javascript:void(0);"/>
    <hyperlink ref="C193" r:id="rId50" display="javascript:void(0);"/>
    <hyperlink ref="B194" r:id="rId51" display="javascript:void(0);"/>
    <hyperlink ref="C194" r:id="rId52" display="javascript:void(0);"/>
    <hyperlink ref="B195" r:id="rId53" display="javascript:void(0);"/>
    <hyperlink ref="C195" r:id="rId54" display="javascript:void(0);"/>
    <hyperlink ref="B196" r:id="rId55" display="javascript:void(0);"/>
    <hyperlink ref="C196" r:id="rId56" display="javascript:void(0);"/>
    <hyperlink ref="B376" r:id="rId57" display="javascript:void(0);"/>
    <hyperlink ref="C376" r:id="rId58" display="javascript:void(0);"/>
    <hyperlink ref="B377" r:id="rId59" display="javascript:void(0);"/>
    <hyperlink ref="C377" r:id="rId60" display="javascript:void(0);"/>
    <hyperlink ref="B378" r:id="rId61" display="javascript:void(0);"/>
    <hyperlink ref="C378" r:id="rId62" display="javascript:void(0);"/>
    <hyperlink ref="B379" r:id="rId63" display="javascript:void(0);"/>
    <hyperlink ref="C379" r:id="rId64" display="javascript:void(0);"/>
    <hyperlink ref="B380" r:id="rId65" display="javascript:void(0);"/>
    <hyperlink ref="C380" r:id="rId66" display="javascript:void(0);"/>
    <hyperlink ref="B402" r:id="rId67" display="javascript:void(0);"/>
    <hyperlink ref="C402" r:id="rId68" display="javascript:void(0);"/>
    <hyperlink ref="B403" r:id="rId69" display="javascript:void(0);"/>
    <hyperlink ref="C403" r:id="rId70" display="javascript:void(0);"/>
    <hyperlink ref="B404" r:id="rId71" display="javascript:void(0);"/>
    <hyperlink ref="C404" r:id="rId72" display="javascript:void(0);"/>
    <hyperlink ref="B405" r:id="rId73" display="javascript:void(0);"/>
    <hyperlink ref="C405" r:id="rId74" display="javascript:void(0);"/>
    <hyperlink ref="B406" r:id="rId75" display="javascript:void(0);"/>
    <hyperlink ref="C406" r:id="rId76" display="javascript:void(0);"/>
    <hyperlink ref="B410" r:id="rId77" display="javascript:void(0);"/>
    <hyperlink ref="C410" r:id="rId78" display="javascript:void(0);"/>
    <hyperlink ref="B411" r:id="rId79" display="javascript:void(0);"/>
    <hyperlink ref="C411" r:id="rId80" display="javascript:void(0);"/>
    <hyperlink ref="B412" r:id="rId81" display="javascript:void(0);"/>
    <hyperlink ref="C412" r:id="rId82" display="javascript:void(0);"/>
    <hyperlink ref="B413" r:id="rId83" display="javascript:void(0);"/>
    <hyperlink ref="C413" r:id="rId84" display="javascript:void(0);"/>
    <hyperlink ref="B414" r:id="rId85" display="javascript:void(0);"/>
    <hyperlink ref="C414" r:id="rId86" display="javascript:void(0);"/>
    <hyperlink ref="C59" r:id="rId87" display="https://www.cma-cgm.com/ebusiness/schedules/voyage/detail?voyageReference=0BX67W1MA"/>
    <hyperlink ref="C60" r:id="rId88" display="https://www.cma-cgm.com/ebusiness/schedules/voyage/detail?voyageReference=0BX69W1MA"/>
    <hyperlink ref="C61" r:id="rId89" display="https://www.cma-cgm.com/ebusiness/schedules/voyage/detail?voyageReference=0BX6BW1MA"/>
    <hyperlink ref="C62" r:id="rId90" display="https://www.cma-cgm.com/ebusiness/schedules/voyage/detail?voyageReference=0BX6DW1MA"/>
    <hyperlink ref="C63" r:id="rId91" display="https://www.cma-cgm.com/ebusiness/schedules/voyage/detail?voyageReference=0BX6FW1MA"/>
    <hyperlink ref="C226" r:id="rId92" display="https://www.cma-cgm.com/ebusiness/schedules/voyage/detail?voyageReference=0VK4ZW1MA"/>
    <hyperlink ref="C227" r:id="rId93" display="https://www.cma-cgm.com/ebusiness/schedules/voyage/detail?voyageReference=0VK51W1MA"/>
    <hyperlink ref="C228" r:id="rId94" display="https://www.cma-cgm.com/ebusiness/schedules/voyage/detail?voyageReference=0VK53W1MA"/>
    <hyperlink ref="C229" r:id="rId95" display="https://www.cma-cgm.com/ebusiness/schedules/voyage/detail?voyageReference=0BX6BW1MA"/>
    <hyperlink ref="C230" r:id="rId96" display="https://www.cma-cgm.com/ebusiness/schedules/voyage/detail?voyageReference=0BX6DW1MA"/>
    <hyperlink ref="C231" r:id="rId97" display="https://www.cma-cgm.com/ebusiness/schedules/voyage/detail?voyageReference=0BX6FW1MA"/>
    <hyperlink ref="B141" r:id="rId98" display="https://cn.wanhai.com/views/skd/SkdByPortDetail.xhtml?file_num=64835&amp;top_file_num=64735&amp;parent_id=64834"/>
    <hyperlink ref="B142" r:id="rId99" display="https://cn.wanhai.com/views/skd/SkdByPortDetail.xhtml?file_num=64835&amp;top_file_num=64735&amp;parent_id=64834"/>
    <hyperlink ref="B143" r:id="rId100" display="https://cn.wanhai.com/views/skd/SkdByPortDetail.xhtml?file_num=64835&amp;top_file_num=64735&amp;parent_id=64834"/>
    <hyperlink ref="B144" r:id="rId101" display="https://cn.wanhai.com/views/skd/SkdByPortDetail.xhtml?file_num=64835&amp;top_file_num=64735&amp;parent_id=64834"/>
    <hyperlink ref="B149" r:id="rId102" display="https://cn.wanhai.com/views/skd/SkdByPortDetail.xhtml?file_num=64835&amp;top_file_num=64735&amp;parent_id=64834"/>
    <hyperlink ref="B150" r:id="rId103" display="https://cn.wanhai.com/views/skd/SkdByPortDetail.xhtml?file_num=64835&amp;top_file_num=64735&amp;parent_id=64834"/>
    <hyperlink ref="B151" r:id="rId104" display="https://cn.wanhai.com/views/skd/SkdByPortDetail.xhtml?file_num=64835&amp;top_file_num=64735&amp;parent_id=64834"/>
    <hyperlink ref="B152" r:id="rId105" display="https://cn.wanhai.com/views/skd/SkdByPortDetail.xhtml?file_num=64835&amp;top_file_num=64735&amp;parent_id=64834"/>
    <hyperlink ref="C68" r:id="rId106" display="javascript:void(0);"/>
    <hyperlink ref="B68" r:id="rId107" display="javascript:void(0);"/>
    <hyperlink ref="C67" r:id="rId108" display="javascript:void(0);"/>
    <hyperlink ref="B67" r:id="rId109" display="javascript:void(0);"/>
    <hyperlink ref="B393" r:id="rId110" display="https://www.hamburgsud-line.com/linerportal/pages/hsdg/p2p.xhtml?lang=en&amp;onlineQuotationLink=https://www.hamburgsud-line.com/liner/en/liner_services/ecommerce/tariffs_and_surcharges/equote_request/equoterequest.html"/>
    <hyperlink ref="C393" r:id="rId111" display="https://www.hamburgsud-line.com/linerportal/pages/hsdg/p2p.xhtml?lang=en&amp;onlineQuotationLink=https://www.hamburgsud-line.com/liner/en/liner_services/ecommerce/tariffs_and_surcharges/equote_request/equoterequest.html"/>
    <hyperlink ref="B394" r:id="rId112" display="https://www.hamburgsud-line.com/linerportal/pages/hsdg/p2p.xhtml?lang=en&amp;onlineQuotationLink=https://www.hamburgsud-line.com/liner/en/liner_services/ecommerce/tariffs_and_surcharges/equote_request/equoterequest.html"/>
    <hyperlink ref="C394" r:id="rId113" display="https://www.hamburgsud-line.com/linerportal/pages/hsdg/p2p.xhtml?lang=en&amp;onlineQuotationLink=https://www.hamburgsud-line.com/liner/en/liner_services/ecommerce/tariffs_and_surcharges/equote_request/equoterequest.html"/>
    <hyperlink ref="B395" r:id="rId114" display="https://www.hamburgsud-line.com/linerportal/pages/hsdg/p2p.xhtml?lang=en&amp;onlineQuotationLink=https://www.hamburgsud-line.com/liner/en/liner_services/ecommerce/tariffs_and_surcharges/equote_request/equoterequest.html"/>
    <hyperlink ref="C395" r:id="rId115" display="https://www.hamburgsud-line.com/linerportal/pages/hsdg/p2p.xhtml?lang=en&amp;onlineQuotationLink=https://www.hamburgsud-line.com/liner/en/liner_services/ecommerce/tariffs_and_surcharges/equote_request/equoterequest.html"/>
    <hyperlink ref="B397" r:id="rId116" display="https://www.hamburgsud-line.com/linerportal/pages/hsdg/p2p.xhtml?lang=en&amp;onlineQuotationLink=https://www.hamburgsud-line.com/liner/en/liner_services/ecommerce/tariffs_and_surcharges/equote_request/equoterequest.html"/>
    <hyperlink ref="B386" r:id="rId117" tooltip="Please click here for Schedule details." display="javascript:void(0);"/>
    <hyperlink ref="C386" r:id="rId118" tooltip="Please click here for Schedule details." display="javascript:void(0);"/>
    <hyperlink ref="B387" r:id="rId119" tooltip="Please click here for Schedule details." display="javascript:void(0);"/>
    <hyperlink ref="C387" r:id="rId120" tooltip="Please click here for Schedule details." display="javascript:void(0);"/>
    <hyperlink ref="B388" r:id="rId121" tooltip="Please click here for Schedule details." display="javascript:void(0);"/>
    <hyperlink ref="C388" r:id="rId122" tooltip="Please click here for Schedule details." display="javascript:void(0);"/>
    <hyperlink ref="B389" r:id="rId123" tooltip="Please click here for Schedule details." display="javascript:void(0);"/>
    <hyperlink ref="C389" r:id="rId124" tooltip="Please click here for Schedule details." display="javascript:void(0);"/>
    <hyperlink ref="B337" r:id="rId125" location="vesselSchedules?fromDate=2020-04-01&amp;vesselCode=7SK" display="https://www.maersk.com.cn/schedules/ - vesselSchedules?fromDate=2020-04-01&amp;vesselCode=7SK"/>
    <hyperlink ref="B338" r:id="rId126" location="vesselSchedules?fromDate=2020-04-01&amp;vesselCode=C8M" display="https://www.maersk.com.cn/schedules/ - vesselSchedules?fromDate=2020-04-01&amp;vesselCode=C8M"/>
    <hyperlink ref="B339" r:id="rId127" location="vesselSchedules?fromDate=2020-04-01&amp;vesselCode=O3Y" display="https://www.maersk.com.cn/schedules/ - vesselSchedules?fromDate=2020-04-01&amp;vesselCode=O3Y"/>
    <hyperlink ref="B340" r:id="rId128" location="vesselSchedules?fromDate=2020-04-01&amp;vesselCode=C8G" display="https://www.maersk.com.cn/schedules/ - vesselSchedules?fromDate=2020-04-01&amp;vesselCode=C8G"/>
    <hyperlink ref="B336" r:id="rId129" location="vesselSchedules?fromDate=2020-04-01&amp;vesselCode=C8N" display="https://www.maersk.com.cn/schedules/ - vesselSchedules?fromDate=2020-04-01&amp;vesselCode=C8N"/>
  </hyperlinks>
  <pageMargins left="0.69930555555555596" right="0.69930555555555596" top="0.75" bottom="0.75" header="0.3" footer="0.3"/>
  <pageSetup paperSize="9" orientation="portrait" horizontalDpi="200" verticalDpi="300" r:id="rId130"/>
  <drawing r:id="rId13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56"/>
  <sheetViews>
    <sheetView zoomScale="130" zoomScaleNormal="130" workbookViewId="0">
      <selection activeCell="B473" sqref="B473"/>
    </sheetView>
  </sheetViews>
  <sheetFormatPr defaultRowHeight="15.75"/>
  <cols>
    <col min="1" max="1" width="4.375" style="568" customWidth="1"/>
    <col min="2" max="2" width="43.875" style="567" customWidth="1"/>
    <col min="3" max="3" width="12.375" style="566" customWidth="1"/>
    <col min="4" max="4" width="13.75" style="565" bestFit="1" customWidth="1"/>
    <col min="5" max="5" width="14.875" style="565" customWidth="1"/>
    <col min="6" max="6" width="13.125" style="565" customWidth="1"/>
    <col min="7" max="7" width="18.625" style="565" customWidth="1"/>
    <col min="8" max="8" width="23.25" style="565" customWidth="1"/>
    <col min="9" max="16384" width="9" style="565"/>
  </cols>
  <sheetData>
    <row r="1" spans="1:7" ht="67.5" customHeight="1">
      <c r="A1" s="961" t="s">
        <v>2891</v>
      </c>
      <c r="B1" s="962"/>
      <c r="C1" s="961"/>
      <c r="D1" s="961"/>
      <c r="E1" s="961"/>
      <c r="F1" s="962"/>
      <c r="G1" s="961"/>
    </row>
    <row r="2" spans="1:7" ht="33.75" customHeight="1">
      <c r="A2" s="960" t="s">
        <v>28</v>
      </c>
      <c r="B2" s="959"/>
      <c r="C2" s="958"/>
      <c r="D2" s="957"/>
      <c r="E2" s="957"/>
      <c r="F2" s="957"/>
      <c r="G2" s="956">
        <v>43922</v>
      </c>
    </row>
    <row r="3" spans="1:7" s="566" customFormat="1" ht="21.75" customHeight="1">
      <c r="A3" s="955"/>
      <c r="B3" s="954"/>
      <c r="C3" s="953"/>
      <c r="D3" s="953"/>
      <c r="E3" s="953"/>
      <c r="F3" s="953"/>
      <c r="G3" s="953"/>
    </row>
    <row r="4" spans="1:7" s="566" customFormat="1" ht="15" customHeight="1">
      <c r="A4" s="952" t="s">
        <v>29</v>
      </c>
      <c r="B4" s="952"/>
      <c r="C4" s="952"/>
      <c r="D4" s="952"/>
      <c r="E4" s="952"/>
      <c r="F4" s="952"/>
      <c r="G4" s="952"/>
    </row>
    <row r="5" spans="1:7" s="664" customFormat="1" ht="15" customHeight="1">
      <c r="A5" s="951" t="s">
        <v>1909</v>
      </c>
      <c r="B5" s="951"/>
      <c r="C5" s="950"/>
      <c r="D5" s="949"/>
      <c r="E5" s="949"/>
      <c r="F5" s="948"/>
      <c r="G5" s="948"/>
    </row>
    <row r="6" spans="1:7" s="578" customFormat="1" ht="15" customHeight="1">
      <c r="A6" s="904"/>
      <c r="B6" s="913" t="s">
        <v>31</v>
      </c>
      <c r="C6" s="910" t="s">
        <v>32</v>
      </c>
      <c r="D6" s="910" t="s">
        <v>2890</v>
      </c>
      <c r="E6" s="908" t="s">
        <v>2319</v>
      </c>
      <c r="F6" s="909" t="s">
        <v>9</v>
      </c>
      <c r="G6" s="908" t="s">
        <v>54</v>
      </c>
    </row>
    <row r="7" spans="1:7" s="578" customFormat="1" ht="15" customHeight="1">
      <c r="A7" s="904"/>
      <c r="B7" s="913"/>
      <c r="C7" s="910"/>
      <c r="D7" s="910"/>
      <c r="E7" s="908" t="s">
        <v>2318</v>
      </c>
      <c r="F7" s="909" t="s">
        <v>35</v>
      </c>
      <c r="G7" s="908" t="s">
        <v>36</v>
      </c>
    </row>
    <row r="8" spans="1:7" s="578" customFormat="1" ht="15" customHeight="1">
      <c r="A8" s="904"/>
      <c r="B8" s="676" t="s">
        <v>1813</v>
      </c>
      <c r="C8" s="676" t="s">
        <v>2786</v>
      </c>
      <c r="D8" s="862" t="s">
        <v>2889</v>
      </c>
      <c r="E8" s="947">
        <f>F8-5</f>
        <v>43918</v>
      </c>
      <c r="F8" s="930">
        <v>43923</v>
      </c>
      <c r="G8" s="930">
        <f>F8+41</f>
        <v>43964</v>
      </c>
    </row>
    <row r="9" spans="1:7" s="578" customFormat="1" ht="15" customHeight="1">
      <c r="A9" s="904"/>
      <c r="B9" s="676" t="s">
        <v>1811</v>
      </c>
      <c r="C9" s="676" t="s">
        <v>1871</v>
      </c>
      <c r="D9" s="861"/>
      <c r="E9" s="947">
        <f>F9-5</f>
        <v>43925</v>
      </c>
      <c r="F9" s="930">
        <f>F8+7</f>
        <v>43930</v>
      </c>
      <c r="G9" s="930">
        <f>F9+41</f>
        <v>43971</v>
      </c>
    </row>
    <row r="10" spans="1:7" s="578" customFormat="1" ht="15" customHeight="1">
      <c r="A10" s="904"/>
      <c r="B10" s="676" t="s">
        <v>1810</v>
      </c>
      <c r="C10" s="676" t="s">
        <v>1871</v>
      </c>
      <c r="D10" s="861"/>
      <c r="E10" s="947">
        <f>F10-5</f>
        <v>43932</v>
      </c>
      <c r="F10" s="930">
        <f>F9+7</f>
        <v>43937</v>
      </c>
      <c r="G10" s="930">
        <f>F10+41</f>
        <v>43978</v>
      </c>
    </row>
    <row r="11" spans="1:7" s="578" customFormat="1" ht="15" customHeight="1">
      <c r="A11" s="904"/>
      <c r="B11" s="676" t="s">
        <v>1809</v>
      </c>
      <c r="C11" s="790" t="s">
        <v>1776</v>
      </c>
      <c r="D11" s="861"/>
      <c r="E11" s="947">
        <f>F11-5</f>
        <v>43939</v>
      </c>
      <c r="F11" s="930">
        <f>F10+7</f>
        <v>43944</v>
      </c>
      <c r="G11" s="930">
        <f>F11+41</f>
        <v>43985</v>
      </c>
    </row>
    <row r="12" spans="1:7" s="578" customFormat="1" ht="15" customHeight="1">
      <c r="A12" s="904"/>
      <c r="B12" s="676" t="s">
        <v>1808</v>
      </c>
      <c r="C12" s="790" t="s">
        <v>2786</v>
      </c>
      <c r="D12" s="860"/>
      <c r="E12" s="947">
        <f>F12-5</f>
        <v>43946</v>
      </c>
      <c r="F12" s="930">
        <f>F11+7</f>
        <v>43951</v>
      </c>
      <c r="G12" s="930">
        <f>F12+41</f>
        <v>43992</v>
      </c>
    </row>
    <row r="13" spans="1:7" s="588" customFormat="1" ht="15" customHeight="1">
      <c r="A13" s="917" t="s">
        <v>2888</v>
      </c>
      <c r="B13" s="917"/>
      <c r="C13" s="934"/>
      <c r="D13" s="934"/>
      <c r="E13" s="915"/>
      <c r="F13" s="914"/>
      <c r="G13" s="914"/>
    </row>
    <row r="14" spans="1:7" s="578" customFormat="1" ht="15" hidden="1" customHeight="1">
      <c r="A14" s="904"/>
      <c r="B14" s="927" t="s">
        <v>31</v>
      </c>
      <c r="C14" s="910" t="s">
        <v>32</v>
      </c>
      <c r="D14" s="910" t="s">
        <v>8</v>
      </c>
      <c r="E14" s="908" t="s">
        <v>2319</v>
      </c>
      <c r="F14" s="909" t="s">
        <v>9</v>
      </c>
      <c r="G14" s="908" t="s">
        <v>56</v>
      </c>
    </row>
    <row r="15" spans="1:7" s="578" customFormat="1" ht="15" hidden="1" customHeight="1">
      <c r="A15" s="904"/>
      <c r="B15" s="927"/>
      <c r="C15" s="910"/>
      <c r="D15" s="910"/>
      <c r="E15" s="908" t="s">
        <v>2318</v>
      </c>
      <c r="F15" s="909" t="s">
        <v>35</v>
      </c>
      <c r="G15" s="908" t="s">
        <v>36</v>
      </c>
    </row>
    <row r="16" spans="1:7" s="578" customFormat="1" ht="15" hidden="1" customHeight="1">
      <c r="A16" s="904"/>
      <c r="B16" s="676" t="s">
        <v>1809</v>
      </c>
      <c r="C16" s="676" t="s">
        <v>2561</v>
      </c>
      <c r="D16" s="862" t="s">
        <v>107</v>
      </c>
      <c r="E16" s="929">
        <f>F16-5</f>
        <v>43708</v>
      </c>
      <c r="F16" s="930">
        <v>43713</v>
      </c>
      <c r="G16" s="928">
        <f>F16+35</f>
        <v>43748</v>
      </c>
    </row>
    <row r="17" spans="1:7" s="578" customFormat="1" ht="15" hidden="1" customHeight="1">
      <c r="A17" s="904"/>
      <c r="B17" s="676" t="s">
        <v>1808</v>
      </c>
      <c r="C17" s="676" t="s">
        <v>2559</v>
      </c>
      <c r="D17" s="861"/>
      <c r="E17" s="929">
        <f>F17-5</f>
        <v>43715</v>
      </c>
      <c r="F17" s="928">
        <f>F16+7</f>
        <v>43720</v>
      </c>
      <c r="G17" s="928">
        <f>F17+35</f>
        <v>43755</v>
      </c>
    </row>
    <row r="18" spans="1:7" s="578" customFormat="1" ht="15" hidden="1" customHeight="1">
      <c r="A18" s="904"/>
      <c r="B18" s="676" t="s">
        <v>2818</v>
      </c>
      <c r="C18" s="676" t="s">
        <v>2561</v>
      </c>
      <c r="D18" s="861"/>
      <c r="E18" s="929">
        <f>F18-5</f>
        <v>43722</v>
      </c>
      <c r="F18" s="928">
        <f>F17+7</f>
        <v>43727</v>
      </c>
      <c r="G18" s="928">
        <f>F18+35</f>
        <v>43762</v>
      </c>
    </row>
    <row r="19" spans="1:7" s="693" customFormat="1" ht="15" hidden="1" customHeight="1">
      <c r="A19" s="904"/>
      <c r="B19" s="676" t="s">
        <v>2817</v>
      </c>
      <c r="C19" s="790" t="s">
        <v>2786</v>
      </c>
      <c r="D19" s="861"/>
      <c r="E19" s="929">
        <f>F19-5</f>
        <v>43729</v>
      </c>
      <c r="F19" s="928">
        <f>F18+7</f>
        <v>43734</v>
      </c>
      <c r="G19" s="928">
        <f>F19+35</f>
        <v>43769</v>
      </c>
    </row>
    <row r="20" spans="1:7" s="832" customFormat="1" ht="15" hidden="1" customHeight="1">
      <c r="A20" s="904"/>
      <c r="B20" s="676" t="s">
        <v>2816</v>
      </c>
      <c r="C20" s="790" t="s">
        <v>1871</v>
      </c>
      <c r="D20" s="860"/>
      <c r="E20" s="929">
        <f>F20-5</f>
        <v>43736</v>
      </c>
      <c r="F20" s="928">
        <f>F19+7</f>
        <v>43741</v>
      </c>
      <c r="G20" s="928">
        <f>F20+35</f>
        <v>43776</v>
      </c>
    </row>
    <row r="21" spans="1:7" s="578" customFormat="1" ht="15" customHeight="1">
      <c r="A21" s="904"/>
      <c r="B21" s="913" t="s">
        <v>31</v>
      </c>
      <c r="C21" s="910" t="s">
        <v>1351</v>
      </c>
      <c r="D21" s="910" t="s">
        <v>8</v>
      </c>
      <c r="E21" s="908" t="s">
        <v>2319</v>
      </c>
      <c r="F21" s="909" t="s">
        <v>9</v>
      </c>
      <c r="G21" s="908" t="s">
        <v>2888</v>
      </c>
    </row>
    <row r="22" spans="1:7" s="578" customFormat="1" ht="15" customHeight="1">
      <c r="A22" s="904"/>
      <c r="B22" s="913"/>
      <c r="C22" s="910"/>
      <c r="D22" s="910"/>
      <c r="E22" s="908" t="s">
        <v>2318</v>
      </c>
      <c r="F22" s="909" t="s">
        <v>35</v>
      </c>
      <c r="G22" s="908" t="s">
        <v>36</v>
      </c>
    </row>
    <row r="23" spans="1:7" s="578" customFormat="1" ht="15" customHeight="1">
      <c r="A23" s="904"/>
      <c r="B23" s="676" t="s">
        <v>1878</v>
      </c>
      <c r="C23" s="676" t="s">
        <v>2887</v>
      </c>
      <c r="D23" s="814" t="s">
        <v>2210</v>
      </c>
      <c r="E23" s="929">
        <f>F23-5</f>
        <v>43922</v>
      </c>
      <c r="F23" s="930">
        <v>43927</v>
      </c>
      <c r="G23" s="928">
        <f>F23+35</f>
        <v>43962</v>
      </c>
    </row>
    <row r="24" spans="1:7" s="578" customFormat="1" ht="15" customHeight="1">
      <c r="A24" s="904"/>
      <c r="B24" s="676" t="s">
        <v>1877</v>
      </c>
      <c r="C24" s="676" t="s">
        <v>2886</v>
      </c>
      <c r="D24" s="814"/>
      <c r="E24" s="929">
        <f>F24-5</f>
        <v>43929</v>
      </c>
      <c r="F24" s="928">
        <f>F23+7</f>
        <v>43934</v>
      </c>
      <c r="G24" s="928">
        <f>F24+35</f>
        <v>43969</v>
      </c>
    </row>
    <row r="25" spans="1:7" s="578" customFormat="1" ht="15" customHeight="1">
      <c r="A25" s="904"/>
      <c r="B25" s="676" t="s">
        <v>2885</v>
      </c>
      <c r="C25" s="676" t="s">
        <v>2884</v>
      </c>
      <c r="D25" s="814"/>
      <c r="E25" s="929">
        <f>F25-5</f>
        <v>43936</v>
      </c>
      <c r="F25" s="928">
        <f>F24+7</f>
        <v>43941</v>
      </c>
      <c r="G25" s="928">
        <f>F25+35</f>
        <v>43976</v>
      </c>
    </row>
    <row r="26" spans="1:7" s="693" customFormat="1" ht="15" customHeight="1">
      <c r="A26" s="904"/>
      <c r="B26" s="676" t="s">
        <v>2883</v>
      </c>
      <c r="C26" s="790" t="s">
        <v>2882</v>
      </c>
      <c r="D26" s="814"/>
      <c r="E26" s="929">
        <f>F26-5</f>
        <v>43943</v>
      </c>
      <c r="F26" s="928">
        <f>F25+7</f>
        <v>43948</v>
      </c>
      <c r="G26" s="928">
        <f>F26+35</f>
        <v>43983</v>
      </c>
    </row>
    <row r="27" spans="1:7" s="567" customFormat="1" ht="15" customHeight="1">
      <c r="A27" s="917" t="s">
        <v>2881</v>
      </c>
      <c r="B27" s="917"/>
      <c r="C27" s="934"/>
      <c r="D27" s="915"/>
      <c r="E27" s="915"/>
      <c r="F27" s="914"/>
      <c r="G27" s="914"/>
    </row>
    <row r="28" spans="1:7" s="578" customFormat="1" ht="15" customHeight="1">
      <c r="A28" s="904"/>
      <c r="B28" s="913" t="s">
        <v>31</v>
      </c>
      <c r="C28" s="911" t="s">
        <v>32</v>
      </c>
      <c r="D28" s="911" t="s">
        <v>8</v>
      </c>
      <c r="E28" s="908" t="s">
        <v>2319</v>
      </c>
      <c r="F28" s="909" t="s">
        <v>9</v>
      </c>
      <c r="G28" s="932" t="s">
        <v>2881</v>
      </c>
    </row>
    <row r="29" spans="1:7" s="578" customFormat="1" ht="15" customHeight="1">
      <c r="A29" s="904"/>
      <c r="B29" s="913"/>
      <c r="C29" s="924"/>
      <c r="D29" s="924"/>
      <c r="E29" s="908" t="s">
        <v>2318</v>
      </c>
      <c r="F29" s="931" t="s">
        <v>35</v>
      </c>
      <c r="G29" s="908" t="s">
        <v>36</v>
      </c>
    </row>
    <row r="30" spans="1:7" s="578" customFormat="1" ht="15" customHeight="1">
      <c r="A30" s="904"/>
      <c r="B30" s="676" t="s">
        <v>1813</v>
      </c>
      <c r="C30" s="676" t="s">
        <v>2786</v>
      </c>
      <c r="D30" s="814" t="s">
        <v>2880</v>
      </c>
      <c r="E30" s="929">
        <f>F30-5</f>
        <v>43918</v>
      </c>
      <c r="F30" s="930">
        <v>43923</v>
      </c>
      <c r="G30" s="928">
        <f>F30+41</f>
        <v>43964</v>
      </c>
    </row>
    <row r="31" spans="1:7" s="578" customFormat="1" ht="15" customHeight="1">
      <c r="A31" s="904"/>
      <c r="B31" s="676" t="s">
        <v>1811</v>
      </c>
      <c r="C31" s="676" t="s">
        <v>1871</v>
      </c>
      <c r="D31" s="814"/>
      <c r="E31" s="929">
        <f>F31-5</f>
        <v>43925</v>
      </c>
      <c r="F31" s="928">
        <f>F30+7</f>
        <v>43930</v>
      </c>
      <c r="G31" s="928">
        <f>F31+41</f>
        <v>43971</v>
      </c>
    </row>
    <row r="32" spans="1:7" s="578" customFormat="1" ht="15" customHeight="1">
      <c r="A32" s="904"/>
      <c r="B32" s="676" t="s">
        <v>1810</v>
      </c>
      <c r="C32" s="676" t="s">
        <v>1871</v>
      </c>
      <c r="D32" s="814"/>
      <c r="E32" s="929">
        <f>F32-5</f>
        <v>43932</v>
      </c>
      <c r="F32" s="928">
        <f>F31+7</f>
        <v>43937</v>
      </c>
      <c r="G32" s="928">
        <f>F32+41</f>
        <v>43978</v>
      </c>
    </row>
    <row r="33" spans="1:7" s="578" customFormat="1" ht="15.95" customHeight="1">
      <c r="A33" s="904"/>
      <c r="B33" s="676" t="s">
        <v>1809</v>
      </c>
      <c r="C33" s="790" t="s">
        <v>1776</v>
      </c>
      <c r="D33" s="814"/>
      <c r="E33" s="929">
        <f>F33-5</f>
        <v>43939</v>
      </c>
      <c r="F33" s="928">
        <f>F32+7</f>
        <v>43944</v>
      </c>
      <c r="G33" s="928">
        <f>F33+41</f>
        <v>43985</v>
      </c>
    </row>
    <row r="34" spans="1:7" s="578" customFormat="1" ht="15" customHeight="1">
      <c r="A34" s="904"/>
      <c r="B34" s="676" t="s">
        <v>1808</v>
      </c>
      <c r="C34" s="790" t="s">
        <v>2786</v>
      </c>
      <c r="D34" s="814"/>
      <c r="E34" s="929">
        <f>F34-5</f>
        <v>43946</v>
      </c>
      <c r="F34" s="928">
        <f>F33+7</f>
        <v>43951</v>
      </c>
      <c r="G34" s="928">
        <f>F34+41</f>
        <v>43992</v>
      </c>
    </row>
    <row r="35" spans="1:7" s="588" customFormat="1" ht="15" customHeight="1">
      <c r="A35" s="917" t="s">
        <v>2879</v>
      </c>
      <c r="B35" s="917"/>
      <c r="C35" s="934"/>
      <c r="D35" s="915"/>
      <c r="E35" s="915"/>
      <c r="F35" s="914"/>
      <c r="G35" s="914"/>
    </row>
    <row r="36" spans="1:7" s="578" customFormat="1" ht="15" customHeight="1">
      <c r="A36" s="904"/>
      <c r="B36" s="913" t="s">
        <v>31</v>
      </c>
      <c r="C36" s="911" t="s">
        <v>32</v>
      </c>
      <c r="D36" s="911" t="s">
        <v>8</v>
      </c>
      <c r="E36" s="908" t="s">
        <v>2319</v>
      </c>
      <c r="F36" s="909" t="s">
        <v>9</v>
      </c>
      <c r="G36" s="932" t="s">
        <v>44</v>
      </c>
    </row>
    <row r="37" spans="1:7" s="578" customFormat="1" ht="15" customHeight="1">
      <c r="A37" s="904"/>
      <c r="B37" s="913"/>
      <c r="C37" s="924"/>
      <c r="D37" s="933"/>
      <c r="E37" s="908" t="s">
        <v>2318</v>
      </c>
      <c r="F37" s="931" t="s">
        <v>35</v>
      </c>
      <c r="G37" s="908" t="s">
        <v>36</v>
      </c>
    </row>
    <row r="38" spans="1:7" s="578" customFormat="1" ht="15" customHeight="1">
      <c r="A38" s="904"/>
      <c r="B38" s="676" t="s">
        <v>1813</v>
      </c>
      <c r="C38" s="676" t="s">
        <v>2786</v>
      </c>
      <c r="D38" s="862" t="s">
        <v>107</v>
      </c>
      <c r="E38" s="929">
        <f>F38-6</f>
        <v>43917</v>
      </c>
      <c r="F38" s="930">
        <v>43923</v>
      </c>
      <c r="G38" s="928">
        <f>F38+41</f>
        <v>43964</v>
      </c>
    </row>
    <row r="39" spans="1:7" s="578" customFormat="1" ht="14.25" customHeight="1">
      <c r="A39" s="904"/>
      <c r="B39" s="676" t="s">
        <v>1811</v>
      </c>
      <c r="C39" s="676" t="s">
        <v>1871</v>
      </c>
      <c r="D39" s="861"/>
      <c r="E39" s="929">
        <f>F39-6</f>
        <v>43924</v>
      </c>
      <c r="F39" s="928">
        <f>F38+7</f>
        <v>43930</v>
      </c>
      <c r="G39" s="928">
        <f>F39+41</f>
        <v>43971</v>
      </c>
    </row>
    <row r="40" spans="1:7" s="578" customFormat="1" ht="15" customHeight="1">
      <c r="A40" s="904"/>
      <c r="B40" s="676" t="s">
        <v>1810</v>
      </c>
      <c r="C40" s="676" t="s">
        <v>1871</v>
      </c>
      <c r="D40" s="861"/>
      <c r="E40" s="929">
        <f>F40-6</f>
        <v>43931</v>
      </c>
      <c r="F40" s="928">
        <f>F39+7</f>
        <v>43937</v>
      </c>
      <c r="G40" s="928">
        <f>F40+41</f>
        <v>43978</v>
      </c>
    </row>
    <row r="41" spans="1:7" s="578" customFormat="1" ht="15" customHeight="1">
      <c r="A41" s="904"/>
      <c r="B41" s="676" t="s">
        <v>1809</v>
      </c>
      <c r="C41" s="790" t="s">
        <v>1776</v>
      </c>
      <c r="D41" s="861"/>
      <c r="E41" s="929">
        <f>F41-6</f>
        <v>43938</v>
      </c>
      <c r="F41" s="928">
        <f>F40+7</f>
        <v>43944</v>
      </c>
      <c r="G41" s="928">
        <f>F41+41</f>
        <v>43985</v>
      </c>
    </row>
    <row r="42" spans="1:7" s="578" customFormat="1" ht="15" customHeight="1">
      <c r="A42" s="904"/>
      <c r="B42" s="676" t="s">
        <v>1808</v>
      </c>
      <c r="C42" s="790" t="s">
        <v>2786</v>
      </c>
      <c r="D42" s="860"/>
      <c r="E42" s="929">
        <f>F42-6</f>
        <v>43945</v>
      </c>
      <c r="F42" s="928">
        <f>F41+7</f>
        <v>43951</v>
      </c>
      <c r="G42" s="928">
        <f>F42+41</f>
        <v>43992</v>
      </c>
    </row>
    <row r="43" spans="1:7" s="588" customFormat="1" ht="14.1" customHeight="1">
      <c r="A43" s="917" t="s">
        <v>2878</v>
      </c>
      <c r="B43" s="917"/>
      <c r="C43" s="934"/>
      <c r="D43" s="934"/>
      <c r="E43" s="915"/>
      <c r="F43" s="914"/>
      <c r="G43" s="914"/>
    </row>
    <row r="44" spans="1:7" s="578" customFormat="1" ht="15" customHeight="1">
      <c r="A44" s="904"/>
      <c r="B44" s="913" t="s">
        <v>31</v>
      </c>
      <c r="C44" s="910" t="s">
        <v>32</v>
      </c>
      <c r="D44" s="910" t="s">
        <v>8</v>
      </c>
      <c r="E44" s="908" t="s">
        <v>2319</v>
      </c>
      <c r="F44" s="909" t="s">
        <v>9</v>
      </c>
      <c r="G44" s="908" t="s">
        <v>55</v>
      </c>
    </row>
    <row r="45" spans="1:7" s="578" customFormat="1" ht="15" customHeight="1">
      <c r="A45" s="904"/>
      <c r="B45" s="913"/>
      <c r="C45" s="910"/>
      <c r="D45" s="910"/>
      <c r="E45" s="908" t="s">
        <v>2318</v>
      </c>
      <c r="F45" s="909" t="s">
        <v>35</v>
      </c>
      <c r="G45" s="908" t="s">
        <v>36</v>
      </c>
    </row>
    <row r="46" spans="1:7" s="578" customFormat="1" ht="15" customHeight="1">
      <c r="A46" s="904"/>
      <c r="B46" s="676" t="s">
        <v>1813</v>
      </c>
      <c r="C46" s="676" t="s">
        <v>2786</v>
      </c>
      <c r="D46" s="862" t="s">
        <v>2122</v>
      </c>
      <c r="E46" s="929">
        <f>F46-5</f>
        <v>43918</v>
      </c>
      <c r="F46" s="930">
        <v>43923</v>
      </c>
      <c r="G46" s="928">
        <f>F46+44</f>
        <v>43967</v>
      </c>
    </row>
    <row r="47" spans="1:7" s="578" customFormat="1" ht="15" customHeight="1">
      <c r="A47" s="904"/>
      <c r="B47" s="676" t="s">
        <v>1811</v>
      </c>
      <c r="C47" s="676" t="s">
        <v>1871</v>
      </c>
      <c r="D47" s="861"/>
      <c r="E47" s="929">
        <f>F47-5</f>
        <v>43925</v>
      </c>
      <c r="F47" s="928">
        <f>F46+7</f>
        <v>43930</v>
      </c>
      <c r="G47" s="928">
        <f>F47+44</f>
        <v>43974</v>
      </c>
    </row>
    <row r="48" spans="1:7" s="578" customFormat="1" ht="15" customHeight="1">
      <c r="A48" s="904"/>
      <c r="B48" s="676" t="s">
        <v>1810</v>
      </c>
      <c r="C48" s="676" t="s">
        <v>1871</v>
      </c>
      <c r="D48" s="861"/>
      <c r="E48" s="929">
        <f>F48-5</f>
        <v>43932</v>
      </c>
      <c r="F48" s="928">
        <f>F47+7</f>
        <v>43937</v>
      </c>
      <c r="G48" s="928">
        <f>F48+44</f>
        <v>43981</v>
      </c>
    </row>
    <row r="49" spans="1:56" s="693" customFormat="1" ht="15" customHeight="1">
      <c r="A49" s="904"/>
      <c r="B49" s="676" t="s">
        <v>1809</v>
      </c>
      <c r="C49" s="790" t="s">
        <v>1776</v>
      </c>
      <c r="D49" s="861"/>
      <c r="E49" s="929">
        <f>F49-5</f>
        <v>43939</v>
      </c>
      <c r="F49" s="928">
        <f>F48+7</f>
        <v>43944</v>
      </c>
      <c r="G49" s="928">
        <f>F49+44</f>
        <v>43988</v>
      </c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578"/>
      <c r="AF49" s="578"/>
      <c r="AG49" s="578"/>
      <c r="AH49" s="578"/>
      <c r="AI49" s="578"/>
      <c r="AJ49" s="578"/>
      <c r="AK49" s="578"/>
      <c r="AL49" s="578"/>
      <c r="AM49" s="578"/>
      <c r="AN49" s="578"/>
      <c r="AO49" s="578"/>
      <c r="AP49" s="578"/>
      <c r="AQ49" s="578"/>
      <c r="AR49" s="578"/>
      <c r="AS49" s="578"/>
      <c r="AT49" s="578"/>
      <c r="AU49" s="578"/>
      <c r="AV49" s="578"/>
      <c r="AW49" s="578"/>
      <c r="AX49" s="578"/>
      <c r="AY49" s="578"/>
      <c r="AZ49" s="578"/>
      <c r="BA49" s="578"/>
      <c r="BB49" s="578"/>
      <c r="BC49" s="578"/>
      <c r="BD49" s="578"/>
    </row>
    <row r="50" spans="1:56" s="832" customFormat="1" ht="15" customHeight="1">
      <c r="A50" s="904"/>
      <c r="B50" s="676" t="s">
        <v>1808</v>
      </c>
      <c r="C50" s="790" t="s">
        <v>2786</v>
      </c>
      <c r="D50" s="860"/>
      <c r="E50" s="929">
        <f>F50-5</f>
        <v>43946</v>
      </c>
      <c r="F50" s="928">
        <f>F49+7</f>
        <v>43951</v>
      </c>
      <c r="G50" s="928">
        <f>F50+44</f>
        <v>43995</v>
      </c>
      <c r="H50" s="578"/>
      <c r="J50" s="578"/>
    </row>
    <row r="51" spans="1:56" s="588" customFormat="1" ht="15" customHeight="1">
      <c r="A51" s="917" t="s">
        <v>2877</v>
      </c>
      <c r="B51" s="917"/>
      <c r="C51" s="915"/>
      <c r="D51" s="914"/>
      <c r="E51" s="914"/>
      <c r="F51" s="914"/>
      <c r="G51" s="946"/>
      <c r="J51" s="578"/>
    </row>
    <row r="52" spans="1:56" s="578" customFormat="1" ht="15" customHeight="1">
      <c r="A52" s="944"/>
      <c r="B52" s="913" t="s">
        <v>31</v>
      </c>
      <c r="C52" s="910" t="s">
        <v>32</v>
      </c>
      <c r="D52" s="910" t="s">
        <v>8</v>
      </c>
      <c r="E52" s="908" t="s">
        <v>2319</v>
      </c>
      <c r="F52" s="909" t="s">
        <v>9</v>
      </c>
      <c r="G52" s="908" t="s">
        <v>30</v>
      </c>
    </row>
    <row r="53" spans="1:56" s="578" customFormat="1" ht="15" customHeight="1">
      <c r="A53" s="944"/>
      <c r="B53" s="913"/>
      <c r="C53" s="910"/>
      <c r="D53" s="910"/>
      <c r="E53" s="908" t="s">
        <v>2318</v>
      </c>
      <c r="F53" s="909" t="s">
        <v>35</v>
      </c>
      <c r="G53" s="908" t="s">
        <v>36</v>
      </c>
    </row>
    <row r="54" spans="1:56" s="578" customFormat="1" ht="15" customHeight="1">
      <c r="A54" s="904"/>
      <c r="B54" s="676" t="s">
        <v>1813</v>
      </c>
      <c r="C54" s="676" t="s">
        <v>2786</v>
      </c>
      <c r="D54" s="862" t="s">
        <v>157</v>
      </c>
      <c r="E54" s="929">
        <f>F54-5</f>
        <v>43918</v>
      </c>
      <c r="F54" s="930">
        <v>43923</v>
      </c>
      <c r="G54" s="928">
        <f>F54+37</f>
        <v>43960</v>
      </c>
    </row>
    <row r="55" spans="1:56" s="578" customFormat="1" ht="15" customHeight="1">
      <c r="A55" s="904"/>
      <c r="B55" s="676" t="s">
        <v>1811</v>
      </c>
      <c r="C55" s="676" t="s">
        <v>1871</v>
      </c>
      <c r="D55" s="861"/>
      <c r="E55" s="929">
        <f>F55-5</f>
        <v>43925</v>
      </c>
      <c r="F55" s="928">
        <f>F54+7</f>
        <v>43930</v>
      </c>
      <c r="G55" s="928">
        <f>F55+37</f>
        <v>43967</v>
      </c>
    </row>
    <row r="56" spans="1:56" s="578" customFormat="1" ht="15" customHeight="1">
      <c r="A56" s="904"/>
      <c r="B56" s="676" t="s">
        <v>1810</v>
      </c>
      <c r="C56" s="676" t="s">
        <v>1871</v>
      </c>
      <c r="D56" s="861"/>
      <c r="E56" s="929">
        <f>F56-5</f>
        <v>43932</v>
      </c>
      <c r="F56" s="928">
        <f>F55+7</f>
        <v>43937</v>
      </c>
      <c r="G56" s="928">
        <f>F56+37</f>
        <v>43974</v>
      </c>
    </row>
    <row r="57" spans="1:56" s="578" customFormat="1" ht="14.25" customHeight="1">
      <c r="A57" s="904"/>
      <c r="B57" s="676" t="s">
        <v>1809</v>
      </c>
      <c r="C57" s="790" t="s">
        <v>1776</v>
      </c>
      <c r="D57" s="861"/>
      <c r="E57" s="929">
        <f>F57-5</f>
        <v>43939</v>
      </c>
      <c r="F57" s="928">
        <f>F56+7</f>
        <v>43944</v>
      </c>
      <c r="G57" s="928">
        <f>F57+37</f>
        <v>43981</v>
      </c>
    </row>
    <row r="58" spans="1:56" s="578" customFormat="1" ht="14.25" customHeight="1">
      <c r="A58" s="904"/>
      <c r="B58" s="676" t="s">
        <v>1808</v>
      </c>
      <c r="C58" s="790" t="s">
        <v>2786</v>
      </c>
      <c r="D58" s="860"/>
      <c r="E58" s="929">
        <f>F58-5</f>
        <v>43946</v>
      </c>
      <c r="F58" s="928">
        <f>F57+7</f>
        <v>43951</v>
      </c>
      <c r="G58" s="928">
        <f>F58+37</f>
        <v>43988</v>
      </c>
    </row>
    <row r="59" spans="1:56" s="588" customFormat="1" ht="15">
      <c r="A59" s="917" t="s">
        <v>2876</v>
      </c>
      <c r="B59" s="917"/>
      <c r="C59" s="934"/>
      <c r="D59" s="915"/>
      <c r="E59" s="915"/>
      <c r="F59" s="914"/>
      <c r="G59" s="914"/>
    </row>
    <row r="60" spans="1:56" s="578" customFormat="1" ht="15" hidden="1" customHeight="1">
      <c r="A60" s="944"/>
      <c r="B60" s="945" t="s">
        <v>31</v>
      </c>
      <c r="C60" s="910" t="s">
        <v>32</v>
      </c>
      <c r="D60" s="910" t="s">
        <v>8</v>
      </c>
      <c r="E60" s="908" t="s">
        <v>2319</v>
      </c>
      <c r="F60" s="909" t="s">
        <v>9</v>
      </c>
      <c r="G60" s="908" t="s">
        <v>42</v>
      </c>
    </row>
    <row r="61" spans="1:56" s="578" customFormat="1" ht="15" hidden="1" customHeight="1">
      <c r="A61" s="944"/>
      <c r="B61" s="945"/>
      <c r="C61" s="910"/>
      <c r="D61" s="910"/>
      <c r="E61" s="908" t="s">
        <v>2318</v>
      </c>
      <c r="F61" s="909" t="s">
        <v>35</v>
      </c>
      <c r="G61" s="908" t="s">
        <v>36</v>
      </c>
    </row>
    <row r="62" spans="1:56" s="578" customFormat="1" ht="15" hidden="1" customHeight="1">
      <c r="A62" s="904"/>
      <c r="B62" s="676" t="s">
        <v>1809</v>
      </c>
      <c r="C62" s="676" t="s">
        <v>2563</v>
      </c>
      <c r="D62" s="862" t="s">
        <v>2875</v>
      </c>
      <c r="E62" s="929">
        <f>F62-5</f>
        <v>43554</v>
      </c>
      <c r="F62" s="930">
        <v>43559</v>
      </c>
      <c r="G62" s="928">
        <f>F62+33</f>
        <v>43592</v>
      </c>
    </row>
    <row r="63" spans="1:56" s="578" customFormat="1" ht="15" hidden="1" customHeight="1">
      <c r="A63" s="904"/>
      <c r="B63" s="676" t="s">
        <v>1808</v>
      </c>
      <c r="C63" s="676" t="s">
        <v>2565</v>
      </c>
      <c r="D63" s="861"/>
      <c r="E63" s="929">
        <f>F63-5</f>
        <v>43561</v>
      </c>
      <c r="F63" s="928">
        <f>F62+7</f>
        <v>43566</v>
      </c>
      <c r="G63" s="928">
        <f>F63+33</f>
        <v>43599</v>
      </c>
    </row>
    <row r="64" spans="1:56" s="578" customFormat="1" ht="15" hidden="1" customHeight="1">
      <c r="A64" s="904"/>
      <c r="B64" s="640" t="s">
        <v>2818</v>
      </c>
      <c r="C64" s="676" t="s">
        <v>2563</v>
      </c>
      <c r="D64" s="861"/>
      <c r="E64" s="929">
        <f>F64-5</f>
        <v>43568</v>
      </c>
      <c r="F64" s="928">
        <f>F63+7</f>
        <v>43573</v>
      </c>
      <c r="G64" s="928">
        <f>F64+33</f>
        <v>43606</v>
      </c>
    </row>
    <row r="65" spans="1:7" s="578" customFormat="1" ht="14.25" hidden="1" customHeight="1">
      <c r="A65" s="904"/>
      <c r="B65" s="676" t="s">
        <v>2817</v>
      </c>
      <c r="C65" s="790" t="s">
        <v>2561</v>
      </c>
      <c r="D65" s="861"/>
      <c r="E65" s="929">
        <f>F65-5</f>
        <v>43575</v>
      </c>
      <c r="F65" s="928">
        <f>F64+7</f>
        <v>43580</v>
      </c>
      <c r="G65" s="928">
        <f>F65+33</f>
        <v>43613</v>
      </c>
    </row>
    <row r="66" spans="1:7" s="578" customFormat="1" ht="14.25" hidden="1" customHeight="1">
      <c r="A66" s="904"/>
      <c r="B66" s="676" t="s">
        <v>2816</v>
      </c>
      <c r="C66" s="790" t="s">
        <v>2559</v>
      </c>
      <c r="D66" s="860"/>
      <c r="E66" s="929">
        <f>F66-5</f>
        <v>43582</v>
      </c>
      <c r="F66" s="928">
        <f>F65+7</f>
        <v>43587</v>
      </c>
      <c r="G66" s="928">
        <f>F66+33</f>
        <v>43620</v>
      </c>
    </row>
    <row r="67" spans="1:7" s="578" customFormat="1" ht="15" customHeight="1">
      <c r="A67" s="944"/>
      <c r="B67" s="913" t="s">
        <v>31</v>
      </c>
      <c r="C67" s="910" t="s">
        <v>32</v>
      </c>
      <c r="D67" s="910" t="s">
        <v>8</v>
      </c>
      <c r="E67" s="908" t="s">
        <v>2319</v>
      </c>
      <c r="F67" s="909" t="s">
        <v>9</v>
      </c>
      <c r="G67" s="908" t="s">
        <v>42</v>
      </c>
    </row>
    <row r="68" spans="1:7" s="578" customFormat="1" ht="15" customHeight="1">
      <c r="A68" s="944"/>
      <c r="B68" s="913"/>
      <c r="C68" s="910"/>
      <c r="D68" s="910"/>
      <c r="E68" s="908" t="s">
        <v>2318</v>
      </c>
      <c r="F68" s="909" t="s">
        <v>35</v>
      </c>
      <c r="G68" s="908" t="s">
        <v>36</v>
      </c>
    </row>
    <row r="69" spans="1:7" s="578" customFormat="1" ht="15" customHeight="1">
      <c r="A69" s="904"/>
      <c r="B69" s="676" t="s">
        <v>2808</v>
      </c>
      <c r="C69" s="676" t="s">
        <v>1779</v>
      </c>
      <c r="D69" s="862" t="s">
        <v>190</v>
      </c>
      <c r="E69" s="929">
        <f>F69-5</f>
        <v>43919</v>
      </c>
      <c r="F69" s="930">
        <v>43924</v>
      </c>
      <c r="G69" s="928">
        <f>F69+35</f>
        <v>43959</v>
      </c>
    </row>
    <row r="70" spans="1:7" s="578" customFormat="1" ht="15" customHeight="1">
      <c r="A70" s="904"/>
      <c r="B70" s="676" t="s">
        <v>2874</v>
      </c>
      <c r="C70" s="676" t="s">
        <v>1903</v>
      </c>
      <c r="D70" s="861"/>
      <c r="E70" s="929">
        <f>F70-5</f>
        <v>43926</v>
      </c>
      <c r="F70" s="928">
        <f>F69+7</f>
        <v>43931</v>
      </c>
      <c r="G70" s="928">
        <f>F70+35</f>
        <v>43966</v>
      </c>
    </row>
    <row r="71" spans="1:7" s="578" customFormat="1" ht="15" customHeight="1">
      <c r="A71" s="904"/>
      <c r="B71" s="676" t="s">
        <v>2873</v>
      </c>
      <c r="C71" s="676" t="s">
        <v>1901</v>
      </c>
      <c r="D71" s="861"/>
      <c r="E71" s="929">
        <f>F71-5</f>
        <v>43933</v>
      </c>
      <c r="F71" s="928">
        <f>F70+7</f>
        <v>43938</v>
      </c>
      <c r="G71" s="928">
        <f>F71+35</f>
        <v>43973</v>
      </c>
    </row>
    <row r="72" spans="1:7" s="578" customFormat="1" ht="14.25" customHeight="1">
      <c r="A72" s="904"/>
      <c r="B72" s="636" t="s">
        <v>2872</v>
      </c>
      <c r="C72" s="676" t="s">
        <v>1899</v>
      </c>
      <c r="D72" s="861"/>
      <c r="E72" s="929">
        <f>F72-5</f>
        <v>43940</v>
      </c>
      <c r="F72" s="928">
        <f>F71+7</f>
        <v>43945</v>
      </c>
      <c r="G72" s="928">
        <f>F72+35</f>
        <v>43980</v>
      </c>
    </row>
    <row r="73" spans="1:7" s="578" customFormat="1" ht="14.25" customHeight="1">
      <c r="A73" s="904"/>
      <c r="B73" s="640" t="s">
        <v>2871</v>
      </c>
      <c r="C73" s="676" t="s">
        <v>2790</v>
      </c>
      <c r="D73" s="860"/>
      <c r="E73" s="929">
        <f>F73-5</f>
        <v>43947</v>
      </c>
      <c r="F73" s="928">
        <f>F72+7</f>
        <v>43952</v>
      </c>
      <c r="G73" s="928">
        <f>F73+35</f>
        <v>43987</v>
      </c>
    </row>
    <row r="74" spans="1:7" s="578" customFormat="1" ht="15" hidden="1" customHeight="1">
      <c r="A74" s="944"/>
      <c r="B74" s="913" t="s">
        <v>31</v>
      </c>
      <c r="C74" s="910" t="s">
        <v>32</v>
      </c>
      <c r="D74" s="910" t="s">
        <v>8</v>
      </c>
      <c r="E74" s="908" t="s">
        <v>2319</v>
      </c>
      <c r="F74" s="909" t="s">
        <v>9</v>
      </c>
      <c r="G74" s="908" t="s">
        <v>42</v>
      </c>
    </row>
    <row r="75" spans="1:7" s="578" customFormat="1" ht="15" hidden="1" customHeight="1">
      <c r="A75" s="944"/>
      <c r="B75" s="913"/>
      <c r="C75" s="910"/>
      <c r="D75" s="910"/>
      <c r="E75" s="908" t="s">
        <v>2318</v>
      </c>
      <c r="F75" s="909" t="s">
        <v>35</v>
      </c>
      <c r="G75" s="908" t="s">
        <v>36</v>
      </c>
    </row>
    <row r="76" spans="1:7" s="578" customFormat="1" ht="15" hidden="1" customHeight="1">
      <c r="A76" s="904"/>
      <c r="B76" s="676" t="s">
        <v>2870</v>
      </c>
      <c r="C76" s="676" t="s">
        <v>2869</v>
      </c>
      <c r="D76" s="862" t="s">
        <v>2122</v>
      </c>
      <c r="E76" s="929">
        <f>F76-5</f>
        <v>43801</v>
      </c>
      <c r="F76" s="930">
        <v>43806</v>
      </c>
      <c r="G76" s="928">
        <f>F76+35</f>
        <v>43841</v>
      </c>
    </row>
    <row r="77" spans="1:7" s="578" customFormat="1" ht="15" hidden="1" customHeight="1">
      <c r="A77" s="904"/>
      <c r="B77" s="676" t="s">
        <v>2868</v>
      </c>
      <c r="C77" s="676" t="s">
        <v>2867</v>
      </c>
      <c r="D77" s="861"/>
      <c r="E77" s="929">
        <f>F77-5</f>
        <v>43808</v>
      </c>
      <c r="F77" s="928">
        <f>F76+7</f>
        <v>43813</v>
      </c>
      <c r="G77" s="928">
        <f>F77+35</f>
        <v>43848</v>
      </c>
    </row>
    <row r="78" spans="1:7" s="578" customFormat="1" ht="15" hidden="1" customHeight="1">
      <c r="A78" s="904"/>
      <c r="B78" s="676" t="s">
        <v>2866</v>
      </c>
      <c r="C78" s="676" t="s">
        <v>2865</v>
      </c>
      <c r="D78" s="861"/>
      <c r="E78" s="929">
        <f>F78-5</f>
        <v>43815</v>
      </c>
      <c r="F78" s="928">
        <f>F77+7</f>
        <v>43820</v>
      </c>
      <c r="G78" s="928">
        <f>F78+35</f>
        <v>43855</v>
      </c>
    </row>
    <row r="79" spans="1:7" s="578" customFormat="1" ht="14.25" hidden="1" customHeight="1">
      <c r="A79" s="904"/>
      <c r="B79" s="636" t="s">
        <v>2864</v>
      </c>
      <c r="C79" s="676" t="s">
        <v>2863</v>
      </c>
      <c r="D79" s="861"/>
      <c r="E79" s="929">
        <f>F79-5</f>
        <v>43822</v>
      </c>
      <c r="F79" s="928">
        <f>F78+7</f>
        <v>43827</v>
      </c>
      <c r="G79" s="928">
        <f>F79+35</f>
        <v>43862</v>
      </c>
    </row>
    <row r="80" spans="1:7" s="578" customFormat="1" ht="14.25" hidden="1" customHeight="1">
      <c r="A80" s="904"/>
      <c r="B80" s="640" t="s">
        <v>2862</v>
      </c>
      <c r="C80" s="676" t="s">
        <v>2861</v>
      </c>
      <c r="D80" s="860"/>
      <c r="E80" s="929">
        <f>F80-5</f>
        <v>43829</v>
      </c>
      <c r="F80" s="928">
        <f>F79+7</f>
        <v>43834</v>
      </c>
      <c r="G80" s="928">
        <f>F80+35</f>
        <v>43869</v>
      </c>
    </row>
    <row r="81" spans="1:7" s="588" customFormat="1" ht="15" customHeight="1">
      <c r="A81" s="917" t="s">
        <v>2860</v>
      </c>
      <c r="B81" s="917"/>
      <c r="C81" s="934"/>
      <c r="D81" s="915"/>
      <c r="E81" s="915"/>
      <c r="F81" s="914"/>
      <c r="G81" s="943"/>
    </row>
    <row r="82" spans="1:7" s="578" customFormat="1" ht="15" hidden="1" customHeight="1">
      <c r="A82" s="904"/>
      <c r="B82" s="927" t="s">
        <v>31</v>
      </c>
      <c r="C82" s="911" t="s">
        <v>32</v>
      </c>
      <c r="D82" s="910" t="s">
        <v>8</v>
      </c>
      <c r="E82" s="908" t="s">
        <v>2319</v>
      </c>
      <c r="F82" s="909" t="s">
        <v>9</v>
      </c>
      <c r="G82" s="908" t="s">
        <v>2846</v>
      </c>
    </row>
    <row r="83" spans="1:7" s="578" customFormat="1" ht="15" hidden="1" customHeight="1">
      <c r="A83" s="904"/>
      <c r="B83" s="927"/>
      <c r="C83" s="924"/>
      <c r="D83" s="910"/>
      <c r="E83" s="908" t="s">
        <v>2318</v>
      </c>
      <c r="F83" s="909" t="s">
        <v>35</v>
      </c>
      <c r="G83" s="908" t="s">
        <v>36</v>
      </c>
    </row>
    <row r="84" spans="1:7" s="578" customFormat="1" ht="15" hidden="1" customHeight="1">
      <c r="A84" s="904"/>
      <c r="B84" s="676" t="s">
        <v>2859</v>
      </c>
      <c r="C84" s="676" t="s">
        <v>2858</v>
      </c>
      <c r="D84" s="814" t="s">
        <v>2037</v>
      </c>
      <c r="E84" s="696">
        <f>F84-5</f>
        <v>43710</v>
      </c>
      <c r="F84" s="670">
        <v>43715</v>
      </c>
      <c r="G84" s="670">
        <f>F84+48</f>
        <v>43763</v>
      </c>
    </row>
    <row r="85" spans="1:7" s="578" customFormat="1" ht="15" hidden="1" customHeight="1">
      <c r="A85" s="904"/>
      <c r="B85" s="676" t="s">
        <v>2857</v>
      </c>
      <c r="C85" s="676" t="s">
        <v>2856</v>
      </c>
      <c r="D85" s="814"/>
      <c r="E85" s="696">
        <f>F85-5</f>
        <v>43717</v>
      </c>
      <c r="F85" s="670">
        <f>F84+7</f>
        <v>43722</v>
      </c>
      <c r="G85" s="670">
        <f>F85+48</f>
        <v>43770</v>
      </c>
    </row>
    <row r="86" spans="1:7" s="578" customFormat="1" ht="15" hidden="1" customHeight="1">
      <c r="A86" s="904"/>
      <c r="B86" s="676" t="s">
        <v>2855</v>
      </c>
      <c r="C86" s="676" t="s">
        <v>2854</v>
      </c>
      <c r="D86" s="814"/>
      <c r="E86" s="696">
        <f>F86-5</f>
        <v>43724</v>
      </c>
      <c r="F86" s="670">
        <f>F85+7</f>
        <v>43729</v>
      </c>
      <c r="G86" s="670">
        <f>F86+48</f>
        <v>43777</v>
      </c>
    </row>
    <row r="87" spans="1:7" s="578" customFormat="1" ht="15" hidden="1" customHeight="1">
      <c r="A87" s="904"/>
      <c r="B87" s="676" t="s">
        <v>2853</v>
      </c>
      <c r="C87" s="676" t="s">
        <v>2852</v>
      </c>
      <c r="D87" s="814"/>
      <c r="E87" s="696">
        <f>F87-5</f>
        <v>43731</v>
      </c>
      <c r="F87" s="670">
        <f>F86+7</f>
        <v>43736</v>
      </c>
      <c r="G87" s="670">
        <f>F87+48</f>
        <v>43784</v>
      </c>
    </row>
    <row r="88" spans="1:7" s="578" customFormat="1" ht="15" hidden="1" customHeight="1">
      <c r="A88" s="904"/>
      <c r="B88" s="640" t="s">
        <v>1291</v>
      </c>
      <c r="C88" s="640" t="s">
        <v>1291</v>
      </c>
      <c r="D88" s="814"/>
      <c r="E88" s="696">
        <f>F88-5</f>
        <v>43738</v>
      </c>
      <c r="F88" s="670">
        <f>F87+7</f>
        <v>43743</v>
      </c>
      <c r="G88" s="670">
        <f>F88+48</f>
        <v>43791</v>
      </c>
    </row>
    <row r="89" spans="1:7" s="578" customFormat="1" ht="15" hidden="1" customHeight="1">
      <c r="A89" s="904"/>
      <c r="B89" s="942" t="s">
        <v>1215</v>
      </c>
      <c r="C89" s="911" t="s">
        <v>32</v>
      </c>
      <c r="D89" s="910" t="s">
        <v>8</v>
      </c>
      <c r="E89" s="908" t="s">
        <v>2319</v>
      </c>
      <c r="F89" s="909" t="s">
        <v>9</v>
      </c>
      <c r="G89" s="908" t="s">
        <v>2846</v>
      </c>
    </row>
    <row r="90" spans="1:7" s="578" customFormat="1" ht="15" hidden="1" customHeight="1">
      <c r="A90" s="904"/>
      <c r="B90" s="941"/>
      <c r="C90" s="924"/>
      <c r="D90" s="910"/>
      <c r="E90" s="908" t="s">
        <v>2318</v>
      </c>
      <c r="F90" s="909" t="s">
        <v>35</v>
      </c>
      <c r="G90" s="908" t="s">
        <v>36</v>
      </c>
    </row>
    <row r="91" spans="1:7" s="578" customFormat="1" ht="15" hidden="1" customHeight="1">
      <c r="A91" s="904"/>
      <c r="B91" s="640" t="s">
        <v>2851</v>
      </c>
      <c r="C91" s="636" t="s">
        <v>1871</v>
      </c>
      <c r="D91" s="814" t="s">
        <v>2210</v>
      </c>
      <c r="E91" s="696">
        <f>F91-5</f>
        <v>43556</v>
      </c>
      <c r="F91" s="670">
        <v>43561</v>
      </c>
      <c r="G91" s="670">
        <f>F91+44</f>
        <v>43605</v>
      </c>
    </row>
    <row r="92" spans="1:7" s="578" customFormat="1" ht="15" hidden="1" customHeight="1">
      <c r="A92" s="904"/>
      <c r="B92" s="640" t="s">
        <v>2850</v>
      </c>
      <c r="C92" s="636" t="s">
        <v>2786</v>
      </c>
      <c r="D92" s="814"/>
      <c r="E92" s="696">
        <f>F92-5</f>
        <v>43563</v>
      </c>
      <c r="F92" s="670">
        <f>F91+7</f>
        <v>43568</v>
      </c>
      <c r="G92" s="670">
        <f>F92+44</f>
        <v>43612</v>
      </c>
    </row>
    <row r="93" spans="1:7" s="578" customFormat="1" ht="15" hidden="1" customHeight="1">
      <c r="A93" s="904"/>
      <c r="B93" s="640" t="s">
        <v>2849</v>
      </c>
      <c r="C93" s="636" t="s">
        <v>71</v>
      </c>
      <c r="D93" s="814"/>
      <c r="E93" s="696">
        <f>F93-5</f>
        <v>43570</v>
      </c>
      <c r="F93" s="670">
        <f>F92+7</f>
        <v>43575</v>
      </c>
      <c r="G93" s="670">
        <f>F93+44</f>
        <v>43619</v>
      </c>
    </row>
    <row r="94" spans="1:7" s="578" customFormat="1" ht="15" hidden="1" customHeight="1">
      <c r="A94" s="904"/>
      <c r="B94" s="640" t="s">
        <v>2848</v>
      </c>
      <c r="C94" s="755" t="s">
        <v>71</v>
      </c>
      <c r="D94" s="814"/>
      <c r="E94" s="696">
        <f>F94-5</f>
        <v>43577</v>
      </c>
      <c r="F94" s="670">
        <f>F93+7</f>
        <v>43582</v>
      </c>
      <c r="G94" s="670">
        <f>F94+44</f>
        <v>43626</v>
      </c>
    </row>
    <row r="95" spans="1:7" s="578" customFormat="1" ht="15" hidden="1" customHeight="1">
      <c r="A95" s="904"/>
      <c r="B95" s="640" t="s">
        <v>2847</v>
      </c>
      <c r="C95" s="636" t="s">
        <v>297</v>
      </c>
      <c r="D95" s="814"/>
      <c r="E95" s="696">
        <f>F95-5</f>
        <v>43584</v>
      </c>
      <c r="F95" s="670">
        <f>F94+7</f>
        <v>43589</v>
      </c>
      <c r="G95" s="670">
        <f>F95+44</f>
        <v>43633</v>
      </c>
    </row>
    <row r="96" spans="1:7" s="578" customFormat="1" ht="15" customHeight="1">
      <c r="A96" s="904"/>
      <c r="B96" s="913" t="s">
        <v>31</v>
      </c>
      <c r="C96" s="911" t="s">
        <v>32</v>
      </c>
      <c r="D96" s="910" t="s">
        <v>8</v>
      </c>
      <c r="E96" s="908" t="s">
        <v>2319</v>
      </c>
      <c r="F96" s="909" t="s">
        <v>9</v>
      </c>
      <c r="G96" s="908" t="s">
        <v>2846</v>
      </c>
    </row>
    <row r="97" spans="1:7" s="578" customFormat="1" ht="15" customHeight="1">
      <c r="A97" s="904"/>
      <c r="B97" s="913"/>
      <c r="C97" s="924"/>
      <c r="D97" s="910"/>
      <c r="E97" s="908" t="s">
        <v>2318</v>
      </c>
      <c r="F97" s="909" t="s">
        <v>35</v>
      </c>
      <c r="G97" s="908" t="s">
        <v>36</v>
      </c>
    </row>
    <row r="98" spans="1:7" s="578" customFormat="1" ht="15" customHeight="1">
      <c r="A98" s="904"/>
      <c r="B98" s="676" t="s">
        <v>2845</v>
      </c>
      <c r="C98" s="676" t="s">
        <v>2844</v>
      </c>
      <c r="D98" s="814" t="s">
        <v>2040</v>
      </c>
      <c r="E98" s="696">
        <f>F98-5</f>
        <v>43920</v>
      </c>
      <c r="F98" s="670">
        <v>43925</v>
      </c>
      <c r="G98" s="670">
        <f>F98+41</f>
        <v>43966</v>
      </c>
    </row>
    <row r="99" spans="1:7" s="578" customFormat="1" ht="15" customHeight="1">
      <c r="A99" s="904"/>
      <c r="B99" s="676" t="s">
        <v>2843</v>
      </c>
      <c r="C99" s="676" t="s">
        <v>2842</v>
      </c>
      <c r="D99" s="814"/>
      <c r="E99" s="696">
        <f>F99-5</f>
        <v>43927</v>
      </c>
      <c r="F99" s="670">
        <f>F98+7</f>
        <v>43932</v>
      </c>
      <c r="G99" s="670">
        <f>F99+41</f>
        <v>43973</v>
      </c>
    </row>
    <row r="100" spans="1:7" s="578" customFormat="1" ht="15" customHeight="1">
      <c r="A100" s="904"/>
      <c r="B100" s="676" t="s">
        <v>2841</v>
      </c>
      <c r="C100" s="676" t="s">
        <v>2840</v>
      </c>
      <c r="D100" s="814"/>
      <c r="E100" s="696">
        <f>F100-5</f>
        <v>43934</v>
      </c>
      <c r="F100" s="670">
        <f>F99+7</f>
        <v>43939</v>
      </c>
      <c r="G100" s="670">
        <f>F100+41</f>
        <v>43980</v>
      </c>
    </row>
    <row r="101" spans="1:7" s="578" customFormat="1" ht="15" customHeight="1">
      <c r="A101" s="904"/>
      <c r="B101" s="640" t="s">
        <v>2839</v>
      </c>
      <c r="C101" s="676" t="s">
        <v>2838</v>
      </c>
      <c r="D101" s="814"/>
      <c r="E101" s="696">
        <f>F101-5</f>
        <v>43941</v>
      </c>
      <c r="F101" s="670">
        <f>F100+7</f>
        <v>43946</v>
      </c>
      <c r="G101" s="670">
        <f>F101+41</f>
        <v>43987</v>
      </c>
    </row>
    <row r="102" spans="1:7" s="578" customFormat="1" ht="15" customHeight="1">
      <c r="A102" s="904"/>
      <c r="B102" s="640" t="s">
        <v>1291</v>
      </c>
      <c r="C102" s="640" t="s">
        <v>1291</v>
      </c>
      <c r="D102" s="814"/>
      <c r="E102" s="696">
        <f>F102-5</f>
        <v>43948</v>
      </c>
      <c r="F102" s="670">
        <f>F101+7</f>
        <v>43953</v>
      </c>
      <c r="G102" s="670">
        <f>F102+41</f>
        <v>43994</v>
      </c>
    </row>
    <row r="103" spans="1:7" s="588" customFormat="1" ht="15.95" customHeight="1">
      <c r="A103" s="917" t="s">
        <v>2837</v>
      </c>
      <c r="B103" s="917"/>
      <c r="C103" s="916"/>
      <c r="D103" s="915"/>
      <c r="E103" s="915"/>
      <c r="F103" s="914"/>
      <c r="G103" s="859"/>
    </row>
    <row r="104" spans="1:7" s="578" customFormat="1" ht="15" customHeight="1">
      <c r="A104" s="904"/>
      <c r="B104" s="912" t="s">
        <v>1215</v>
      </c>
      <c r="C104" s="911" t="s">
        <v>32</v>
      </c>
      <c r="D104" s="911" t="s">
        <v>8</v>
      </c>
      <c r="E104" s="908" t="s">
        <v>2319</v>
      </c>
      <c r="F104" s="909" t="s">
        <v>9</v>
      </c>
      <c r="G104" s="908" t="s">
        <v>50</v>
      </c>
    </row>
    <row r="105" spans="1:7" s="578" customFormat="1" ht="15" customHeight="1">
      <c r="A105" s="904"/>
      <c r="B105" s="925"/>
      <c r="C105" s="924"/>
      <c r="D105" s="924"/>
      <c r="E105" s="908" t="s">
        <v>2318</v>
      </c>
      <c r="F105" s="940" t="s">
        <v>35</v>
      </c>
      <c r="G105" s="932" t="s">
        <v>36</v>
      </c>
    </row>
    <row r="106" spans="1:7" s="578" customFormat="1" ht="15" customHeight="1">
      <c r="A106" s="904"/>
      <c r="B106" s="648" t="s">
        <v>2829</v>
      </c>
      <c r="C106" s="648" t="s">
        <v>2836</v>
      </c>
      <c r="D106" s="939" t="s">
        <v>175</v>
      </c>
      <c r="E106" s="938">
        <f>F106-5</f>
        <v>43917</v>
      </c>
      <c r="F106" s="905">
        <v>43922</v>
      </c>
      <c r="G106" s="632">
        <f>F106+33</f>
        <v>43955</v>
      </c>
    </row>
    <row r="107" spans="1:7" s="578" customFormat="1" ht="15" customHeight="1">
      <c r="A107" s="904"/>
      <c r="B107" s="648" t="s">
        <v>2827</v>
      </c>
      <c r="C107" s="648" t="s">
        <v>2835</v>
      </c>
      <c r="D107" s="939"/>
      <c r="E107" s="938">
        <f>F107-5</f>
        <v>43924</v>
      </c>
      <c r="F107" s="632">
        <f>F106+7</f>
        <v>43929</v>
      </c>
      <c r="G107" s="632">
        <f>F107+33</f>
        <v>43962</v>
      </c>
    </row>
    <row r="108" spans="1:7" s="578" customFormat="1" ht="15" customHeight="1">
      <c r="A108" s="904"/>
      <c r="B108" s="648" t="s">
        <v>2825</v>
      </c>
      <c r="C108" s="648" t="s">
        <v>2834</v>
      </c>
      <c r="D108" s="939"/>
      <c r="E108" s="938">
        <f>F108-5</f>
        <v>43931</v>
      </c>
      <c r="F108" s="632">
        <f>F107+7</f>
        <v>43936</v>
      </c>
      <c r="G108" s="632">
        <f>F108+33</f>
        <v>43969</v>
      </c>
    </row>
    <row r="109" spans="1:7" s="578" customFormat="1" ht="15" customHeight="1">
      <c r="A109" s="904"/>
      <c r="B109" s="648" t="s">
        <v>2823</v>
      </c>
      <c r="C109" s="648" t="s">
        <v>2833</v>
      </c>
      <c r="D109" s="939"/>
      <c r="E109" s="938">
        <f>F109-5</f>
        <v>43938</v>
      </c>
      <c r="F109" s="632">
        <f>F108+7</f>
        <v>43943</v>
      </c>
      <c r="G109" s="632">
        <f>F109+33</f>
        <v>43976</v>
      </c>
    </row>
    <row r="110" spans="1:7" s="578" customFormat="1" ht="15" customHeight="1">
      <c r="A110" s="904"/>
      <c r="B110" s="648" t="s">
        <v>2821</v>
      </c>
      <c r="C110" s="648" t="s">
        <v>2832</v>
      </c>
      <c r="D110" s="939"/>
      <c r="E110" s="938">
        <f>F110-5</f>
        <v>43945</v>
      </c>
      <c r="F110" s="632">
        <f>F109+7</f>
        <v>43950</v>
      </c>
      <c r="G110" s="632">
        <f>F110+33</f>
        <v>43983</v>
      </c>
    </row>
    <row r="111" spans="1:7" s="588" customFormat="1" ht="15" customHeight="1">
      <c r="A111" s="917" t="s">
        <v>2831</v>
      </c>
      <c r="B111" s="917"/>
      <c r="C111" s="934"/>
      <c r="D111" s="915"/>
      <c r="E111" s="915"/>
      <c r="F111" s="914"/>
      <c r="G111" s="937"/>
    </row>
    <row r="112" spans="1:7" s="578" customFormat="1" ht="15" customHeight="1">
      <c r="A112" s="904"/>
      <c r="B112" s="912" t="s">
        <v>31</v>
      </c>
      <c r="C112" s="911" t="s">
        <v>32</v>
      </c>
      <c r="D112" s="910" t="s">
        <v>8</v>
      </c>
      <c r="E112" s="908" t="s">
        <v>2319</v>
      </c>
      <c r="F112" s="909" t="s">
        <v>9</v>
      </c>
      <c r="G112" s="908" t="s">
        <v>2830</v>
      </c>
    </row>
    <row r="113" spans="1:11" s="578" customFormat="1" ht="15" customHeight="1">
      <c r="A113" s="904"/>
      <c r="B113" s="925"/>
      <c r="C113" s="924"/>
      <c r="D113" s="910"/>
      <c r="E113" s="908" t="s">
        <v>2318</v>
      </c>
      <c r="F113" s="909" t="s">
        <v>35</v>
      </c>
      <c r="G113" s="936" t="s">
        <v>36</v>
      </c>
    </row>
    <row r="114" spans="1:11" s="578" customFormat="1" ht="15" customHeight="1">
      <c r="A114" s="904"/>
      <c r="B114" s="648" t="s">
        <v>2829</v>
      </c>
      <c r="C114" s="648" t="s">
        <v>2828</v>
      </c>
      <c r="D114" s="935" t="s">
        <v>2040</v>
      </c>
      <c r="E114" s="675">
        <f>F114-5</f>
        <v>43917</v>
      </c>
      <c r="F114" s="670">
        <v>43922</v>
      </c>
      <c r="G114" s="670">
        <f>F114+40</f>
        <v>43962</v>
      </c>
    </row>
    <row r="115" spans="1:11" s="578" customFormat="1" ht="15" customHeight="1">
      <c r="A115" s="904"/>
      <c r="B115" s="648" t="s">
        <v>2827</v>
      </c>
      <c r="C115" s="648" t="s">
        <v>2826</v>
      </c>
      <c r="D115" s="935"/>
      <c r="E115" s="675">
        <f>F115-5</f>
        <v>43924</v>
      </c>
      <c r="F115" s="670">
        <f>F114+7</f>
        <v>43929</v>
      </c>
      <c r="G115" s="670">
        <f>F115+40</f>
        <v>43969</v>
      </c>
    </row>
    <row r="116" spans="1:11" s="578" customFormat="1" ht="15" customHeight="1">
      <c r="A116" s="904"/>
      <c r="B116" s="648" t="s">
        <v>2825</v>
      </c>
      <c r="C116" s="648" t="s">
        <v>2824</v>
      </c>
      <c r="D116" s="935"/>
      <c r="E116" s="675">
        <f>F116-5</f>
        <v>43931</v>
      </c>
      <c r="F116" s="670">
        <f>F115+7</f>
        <v>43936</v>
      </c>
      <c r="G116" s="670">
        <f>F116+40</f>
        <v>43976</v>
      </c>
    </row>
    <row r="117" spans="1:11" s="578" customFormat="1" ht="15" customHeight="1">
      <c r="A117" s="904"/>
      <c r="B117" s="648" t="s">
        <v>2823</v>
      </c>
      <c r="C117" s="648" t="s">
        <v>2822</v>
      </c>
      <c r="D117" s="935"/>
      <c r="E117" s="675">
        <f>F117-5</f>
        <v>43938</v>
      </c>
      <c r="F117" s="670">
        <f>F116+7</f>
        <v>43943</v>
      </c>
      <c r="G117" s="670">
        <f>F117+40</f>
        <v>43983</v>
      </c>
    </row>
    <row r="118" spans="1:11" s="578" customFormat="1" ht="15" customHeight="1">
      <c r="A118" s="904"/>
      <c r="B118" s="648" t="s">
        <v>2821</v>
      </c>
      <c r="C118" s="648" t="s">
        <v>2820</v>
      </c>
      <c r="D118" s="935"/>
      <c r="E118" s="675">
        <f>F118-5</f>
        <v>43945</v>
      </c>
      <c r="F118" s="670">
        <f>F117+7</f>
        <v>43950</v>
      </c>
      <c r="G118" s="670">
        <f>F118+40</f>
        <v>43990</v>
      </c>
    </row>
    <row r="119" spans="1:11" s="588" customFormat="1" ht="17.25" customHeight="1">
      <c r="A119" s="917" t="s">
        <v>2819</v>
      </c>
      <c r="B119" s="917"/>
      <c r="C119" s="934"/>
      <c r="D119" s="915"/>
      <c r="E119" s="915"/>
      <c r="F119" s="914"/>
      <c r="G119" s="914"/>
      <c r="H119" s="846"/>
    </row>
    <row r="120" spans="1:11" s="578" customFormat="1" ht="15" hidden="1" customHeight="1">
      <c r="A120" s="904"/>
      <c r="B120" s="912" t="s">
        <v>1215</v>
      </c>
      <c r="C120" s="911" t="s">
        <v>1351</v>
      </c>
      <c r="D120" s="911" t="s">
        <v>8</v>
      </c>
      <c r="E120" s="932" t="s">
        <v>2319</v>
      </c>
      <c r="F120" s="909" t="s">
        <v>9</v>
      </c>
      <c r="G120" s="932" t="s">
        <v>2813</v>
      </c>
      <c r="H120" s="902"/>
    </row>
    <row r="121" spans="1:11" s="578" customFormat="1" ht="15" hidden="1" customHeight="1">
      <c r="A121" s="904"/>
      <c r="B121" s="925"/>
      <c r="C121" s="924"/>
      <c r="D121" s="933"/>
      <c r="E121" s="908" t="s">
        <v>2318</v>
      </c>
      <c r="F121" s="931" t="s">
        <v>35</v>
      </c>
      <c r="G121" s="908" t="s">
        <v>36</v>
      </c>
      <c r="H121" s="832"/>
    </row>
    <row r="122" spans="1:11" s="578" customFormat="1" ht="15" hidden="1" customHeight="1">
      <c r="A122" s="904"/>
      <c r="B122" s="676" t="s">
        <v>2818</v>
      </c>
      <c r="C122" s="676" t="s">
        <v>1871</v>
      </c>
      <c r="D122" s="814" t="s">
        <v>107</v>
      </c>
      <c r="E122" s="929">
        <f>F122-5</f>
        <v>43799</v>
      </c>
      <c r="F122" s="930">
        <v>43804</v>
      </c>
      <c r="G122" s="928">
        <f>F122+40</f>
        <v>43844</v>
      </c>
    </row>
    <row r="123" spans="1:11" s="578" customFormat="1" ht="15" hidden="1" customHeight="1">
      <c r="A123" s="904"/>
      <c r="B123" s="676" t="s">
        <v>2817</v>
      </c>
      <c r="C123" s="676" t="s">
        <v>1776</v>
      </c>
      <c r="D123" s="814"/>
      <c r="E123" s="929">
        <f>F123-5</f>
        <v>43806</v>
      </c>
      <c r="F123" s="928">
        <f>F122+7</f>
        <v>43811</v>
      </c>
      <c r="G123" s="928">
        <f>F123+40</f>
        <v>43851</v>
      </c>
    </row>
    <row r="124" spans="1:11" s="578" customFormat="1" ht="15" hidden="1" customHeight="1">
      <c r="A124" s="904"/>
      <c r="B124" s="676" t="s">
        <v>2816</v>
      </c>
      <c r="C124" s="676" t="s">
        <v>2786</v>
      </c>
      <c r="D124" s="814"/>
      <c r="E124" s="929">
        <f>F124-5</f>
        <v>43813</v>
      </c>
      <c r="F124" s="928">
        <f>F123+7</f>
        <v>43818</v>
      </c>
      <c r="G124" s="928">
        <f>F124+40</f>
        <v>43858</v>
      </c>
    </row>
    <row r="125" spans="1:11" s="578" customFormat="1" ht="15" hidden="1">
      <c r="A125" s="904"/>
      <c r="B125" s="676" t="s">
        <v>2815</v>
      </c>
      <c r="C125" s="790" t="s">
        <v>1776</v>
      </c>
      <c r="D125" s="814"/>
      <c r="E125" s="929">
        <f>F125-5</f>
        <v>43820</v>
      </c>
      <c r="F125" s="928">
        <f>F124+7</f>
        <v>43825</v>
      </c>
      <c r="G125" s="928">
        <f>F125+40</f>
        <v>43865</v>
      </c>
      <c r="H125" s="832"/>
      <c r="I125" s="832"/>
      <c r="J125" s="832"/>
      <c r="K125" s="832"/>
    </row>
    <row r="126" spans="1:11" s="578" customFormat="1" ht="15" hidden="1">
      <c r="A126" s="904"/>
      <c r="B126" s="676" t="s">
        <v>2814</v>
      </c>
      <c r="C126" s="790" t="s">
        <v>2786</v>
      </c>
      <c r="D126" s="814"/>
      <c r="E126" s="929">
        <f>F126-5</f>
        <v>43827</v>
      </c>
      <c r="F126" s="928">
        <f>F125+7</f>
        <v>43832</v>
      </c>
      <c r="G126" s="928">
        <f>F126+40</f>
        <v>43872</v>
      </c>
      <c r="H126" s="832"/>
      <c r="I126" s="832"/>
      <c r="J126" s="832"/>
      <c r="K126" s="832"/>
    </row>
    <row r="127" spans="1:11" s="578" customFormat="1" ht="15" customHeight="1">
      <c r="A127" s="904"/>
      <c r="B127" s="912" t="s">
        <v>1215</v>
      </c>
      <c r="C127" s="911" t="s">
        <v>1351</v>
      </c>
      <c r="D127" s="911" t="s">
        <v>8</v>
      </c>
      <c r="E127" s="932" t="s">
        <v>2319</v>
      </c>
      <c r="F127" s="909" t="s">
        <v>9</v>
      </c>
      <c r="G127" s="932" t="s">
        <v>2813</v>
      </c>
      <c r="H127" s="902"/>
    </row>
    <row r="128" spans="1:11" s="578" customFormat="1" ht="15" customHeight="1">
      <c r="A128" s="904"/>
      <c r="B128" s="925"/>
      <c r="C128" s="924"/>
      <c r="D128" s="933"/>
      <c r="E128" s="908" t="s">
        <v>2318</v>
      </c>
      <c r="F128" s="931" t="s">
        <v>35</v>
      </c>
      <c r="G128" s="908" t="s">
        <v>36</v>
      </c>
      <c r="H128" s="832"/>
    </row>
    <row r="129" spans="1:11" s="578" customFormat="1" ht="15" customHeight="1">
      <c r="A129" s="904"/>
      <c r="B129" s="676" t="s">
        <v>1813</v>
      </c>
      <c r="C129" s="676" t="s">
        <v>2786</v>
      </c>
      <c r="D129" s="814" t="s">
        <v>2122</v>
      </c>
      <c r="E129" s="929">
        <f>F129-5</f>
        <v>43918</v>
      </c>
      <c r="F129" s="930">
        <v>43923</v>
      </c>
      <c r="G129" s="928">
        <f>F129+40</f>
        <v>43963</v>
      </c>
    </row>
    <row r="130" spans="1:11" s="578" customFormat="1" ht="15" customHeight="1">
      <c r="A130" s="904"/>
      <c r="B130" s="676" t="s">
        <v>1811</v>
      </c>
      <c r="C130" s="676" t="s">
        <v>1871</v>
      </c>
      <c r="D130" s="814"/>
      <c r="E130" s="929">
        <f>F130-5</f>
        <v>43925</v>
      </c>
      <c r="F130" s="928">
        <f>F129+7</f>
        <v>43930</v>
      </c>
      <c r="G130" s="928">
        <f>F130+40</f>
        <v>43970</v>
      </c>
    </row>
    <row r="131" spans="1:11" s="578" customFormat="1" ht="15" customHeight="1">
      <c r="A131" s="904"/>
      <c r="B131" s="676" t="s">
        <v>1810</v>
      </c>
      <c r="C131" s="676" t="s">
        <v>1871</v>
      </c>
      <c r="D131" s="814"/>
      <c r="E131" s="929">
        <f>F131-5</f>
        <v>43932</v>
      </c>
      <c r="F131" s="928">
        <f>F130+7</f>
        <v>43937</v>
      </c>
      <c r="G131" s="928">
        <f>F131+40</f>
        <v>43977</v>
      </c>
    </row>
    <row r="132" spans="1:11" s="578" customFormat="1" ht="15">
      <c r="A132" s="904"/>
      <c r="B132" s="676" t="s">
        <v>1809</v>
      </c>
      <c r="C132" s="790" t="s">
        <v>1776</v>
      </c>
      <c r="D132" s="814"/>
      <c r="E132" s="929">
        <f>F132-5</f>
        <v>43939</v>
      </c>
      <c r="F132" s="928">
        <f>F131+7</f>
        <v>43944</v>
      </c>
      <c r="G132" s="928">
        <f>F132+40</f>
        <v>43984</v>
      </c>
      <c r="H132" s="832"/>
      <c r="I132" s="832"/>
      <c r="J132" s="832"/>
      <c r="K132" s="832"/>
    </row>
    <row r="133" spans="1:11" s="578" customFormat="1" ht="15">
      <c r="A133" s="904"/>
      <c r="B133" s="676" t="s">
        <v>1808</v>
      </c>
      <c r="C133" s="790" t="s">
        <v>2786</v>
      </c>
      <c r="D133" s="814"/>
      <c r="E133" s="929">
        <f>F133-5</f>
        <v>43946</v>
      </c>
      <c r="F133" s="928">
        <f>F132+7</f>
        <v>43951</v>
      </c>
      <c r="G133" s="928">
        <f>F133+40</f>
        <v>43991</v>
      </c>
      <c r="H133" s="832"/>
      <c r="I133" s="832"/>
      <c r="J133" s="832"/>
      <c r="K133" s="832"/>
    </row>
    <row r="134" spans="1:11" s="578" customFormat="1" ht="15" hidden="1" customHeight="1">
      <c r="A134" s="904"/>
      <c r="B134" s="912" t="s">
        <v>31</v>
      </c>
      <c r="C134" s="911" t="s">
        <v>32</v>
      </c>
      <c r="D134" s="911" t="s">
        <v>8</v>
      </c>
      <c r="E134" s="932" t="s">
        <v>2319</v>
      </c>
      <c r="F134" s="909" t="s">
        <v>9</v>
      </c>
      <c r="G134" s="932" t="s">
        <v>2813</v>
      </c>
      <c r="H134" s="902"/>
    </row>
    <row r="135" spans="1:11" s="578" customFormat="1" ht="15" hidden="1" customHeight="1">
      <c r="A135" s="904"/>
      <c r="B135" s="925"/>
      <c r="C135" s="924"/>
      <c r="D135" s="924"/>
      <c r="E135" s="908" t="s">
        <v>2318</v>
      </c>
      <c r="F135" s="931" t="s">
        <v>35</v>
      </c>
      <c r="G135" s="908" t="s">
        <v>36</v>
      </c>
      <c r="H135" s="832"/>
    </row>
    <row r="136" spans="1:11" s="578" customFormat="1" ht="15" hidden="1" customHeight="1">
      <c r="A136" s="904"/>
      <c r="B136" s="676" t="s">
        <v>2812</v>
      </c>
      <c r="C136" s="676" t="s">
        <v>2811</v>
      </c>
      <c r="D136" s="862" t="s">
        <v>2037</v>
      </c>
      <c r="E136" s="929">
        <f>F136-5</f>
        <v>43800</v>
      </c>
      <c r="F136" s="930">
        <v>43805</v>
      </c>
      <c r="G136" s="928">
        <f>F136+42</f>
        <v>43847</v>
      </c>
    </row>
    <row r="137" spans="1:11" s="578" customFormat="1" ht="15" hidden="1" customHeight="1">
      <c r="A137" s="904"/>
      <c r="B137" s="676" t="s">
        <v>2810</v>
      </c>
      <c r="C137" s="676" t="s">
        <v>2809</v>
      </c>
      <c r="D137" s="861"/>
      <c r="E137" s="929">
        <f>F137-5</f>
        <v>43807</v>
      </c>
      <c r="F137" s="928">
        <f>F136+7</f>
        <v>43812</v>
      </c>
      <c r="G137" s="928">
        <f>F137+42</f>
        <v>43854</v>
      </c>
    </row>
    <row r="138" spans="1:11" s="578" customFormat="1" ht="15" hidden="1" customHeight="1">
      <c r="A138" s="904"/>
      <c r="B138" s="676" t="s">
        <v>2808</v>
      </c>
      <c r="C138" s="676" t="s">
        <v>2807</v>
      </c>
      <c r="D138" s="861"/>
      <c r="E138" s="929">
        <f>F138-5</f>
        <v>43814</v>
      </c>
      <c r="F138" s="928">
        <f>F137+7</f>
        <v>43819</v>
      </c>
      <c r="G138" s="928">
        <f>F138+42</f>
        <v>43861</v>
      </c>
    </row>
    <row r="139" spans="1:11" s="578" customFormat="1" ht="15" hidden="1">
      <c r="A139" s="904"/>
      <c r="B139" s="676" t="s">
        <v>2806</v>
      </c>
      <c r="C139" s="676" t="s">
        <v>2805</v>
      </c>
      <c r="D139" s="861"/>
      <c r="E139" s="929">
        <f>F139-5</f>
        <v>43821</v>
      </c>
      <c r="F139" s="928">
        <f>F138+7</f>
        <v>43826</v>
      </c>
      <c r="G139" s="928">
        <f>F139+42</f>
        <v>43868</v>
      </c>
      <c r="H139" s="832"/>
      <c r="I139" s="832"/>
      <c r="J139" s="832"/>
      <c r="K139" s="832"/>
    </row>
    <row r="140" spans="1:11" s="578" customFormat="1" ht="15" hidden="1">
      <c r="A140" s="904"/>
      <c r="B140" s="676" t="s">
        <v>2804</v>
      </c>
      <c r="C140" s="676" t="s">
        <v>2803</v>
      </c>
      <c r="D140" s="860"/>
      <c r="E140" s="929">
        <f>F140-5</f>
        <v>43828</v>
      </c>
      <c r="F140" s="928">
        <f>F139+7</f>
        <v>43833</v>
      </c>
      <c r="G140" s="928">
        <f>F140+42</f>
        <v>43875</v>
      </c>
      <c r="H140" s="832"/>
      <c r="I140" s="832"/>
      <c r="J140" s="832"/>
      <c r="K140" s="832"/>
    </row>
    <row r="141" spans="1:11" s="588" customFormat="1" ht="15">
      <c r="A141" s="917" t="s">
        <v>2802</v>
      </c>
      <c r="B141" s="917"/>
      <c r="C141" s="916"/>
      <c r="D141" s="915"/>
      <c r="E141" s="915"/>
      <c r="F141" s="914"/>
      <c r="G141" s="914"/>
      <c r="H141" s="846"/>
      <c r="I141" s="846"/>
      <c r="J141" s="846"/>
      <c r="K141" s="846"/>
    </row>
    <row r="142" spans="1:11" s="578" customFormat="1" ht="15">
      <c r="A142" s="904"/>
      <c r="B142" s="913" t="s">
        <v>31</v>
      </c>
      <c r="C142" s="910" t="s">
        <v>32</v>
      </c>
      <c r="D142" s="910" t="s">
        <v>8</v>
      </c>
      <c r="E142" s="908" t="s">
        <v>2319</v>
      </c>
      <c r="F142" s="909" t="s">
        <v>9</v>
      </c>
      <c r="G142" s="908" t="s">
        <v>2801</v>
      </c>
      <c r="H142" s="832"/>
      <c r="I142" s="832"/>
      <c r="J142" s="832"/>
      <c r="K142" s="832"/>
    </row>
    <row r="143" spans="1:11" s="578" customFormat="1" ht="15">
      <c r="A143" s="904"/>
      <c r="B143" s="912"/>
      <c r="C143" s="911"/>
      <c r="D143" s="910"/>
      <c r="E143" s="908" t="s">
        <v>2318</v>
      </c>
      <c r="F143" s="909" t="s">
        <v>35</v>
      </c>
      <c r="G143" s="908" t="s">
        <v>36</v>
      </c>
      <c r="H143" s="907"/>
      <c r="I143" s="832"/>
      <c r="J143" s="832"/>
      <c r="K143" s="832"/>
    </row>
    <row r="144" spans="1:11" s="578" customFormat="1" ht="15">
      <c r="A144" s="904"/>
      <c r="B144" s="648" t="s">
        <v>2789</v>
      </c>
      <c r="C144" s="790" t="s">
        <v>1871</v>
      </c>
      <c r="D144" s="906" t="s">
        <v>2704</v>
      </c>
      <c r="E144" s="675">
        <f>F144-5</f>
        <v>43917</v>
      </c>
      <c r="F144" s="905">
        <v>43922</v>
      </c>
      <c r="G144" s="670">
        <f>F144+35</f>
        <v>43957</v>
      </c>
      <c r="H144" s="832"/>
      <c r="I144" s="832"/>
      <c r="J144" s="832"/>
      <c r="K144" s="832"/>
    </row>
    <row r="145" spans="1:11" s="578" customFormat="1" ht="15">
      <c r="A145" s="904"/>
      <c r="B145" s="648" t="s">
        <v>1869</v>
      </c>
      <c r="C145" s="790" t="s">
        <v>1774</v>
      </c>
      <c r="D145" s="903"/>
      <c r="E145" s="675">
        <f>F145-5</f>
        <v>43924</v>
      </c>
      <c r="F145" s="670">
        <f>F144+7</f>
        <v>43929</v>
      </c>
      <c r="G145" s="670">
        <f>F145+35</f>
        <v>43964</v>
      </c>
      <c r="H145" s="832"/>
      <c r="I145" s="832"/>
      <c r="J145" s="832"/>
      <c r="K145" s="832"/>
    </row>
    <row r="146" spans="1:11" s="578" customFormat="1" ht="15">
      <c r="A146" s="904"/>
      <c r="B146" s="648" t="s">
        <v>2788</v>
      </c>
      <c r="C146" s="790" t="s">
        <v>1867</v>
      </c>
      <c r="D146" s="903"/>
      <c r="E146" s="675">
        <f>F146-5</f>
        <v>43931</v>
      </c>
      <c r="F146" s="670">
        <f>F145+7</f>
        <v>43936</v>
      </c>
      <c r="G146" s="670">
        <f>F146+35</f>
        <v>43971</v>
      </c>
      <c r="H146" s="832"/>
      <c r="I146" s="832"/>
      <c r="J146" s="832"/>
      <c r="K146" s="832"/>
    </row>
    <row r="147" spans="1:11" s="566" customFormat="1">
      <c r="A147" s="695"/>
      <c r="B147" s="648" t="s">
        <v>1866</v>
      </c>
      <c r="C147" s="790" t="s">
        <v>1865</v>
      </c>
      <c r="D147" s="903"/>
      <c r="E147" s="675">
        <f>F147-5</f>
        <v>43938</v>
      </c>
      <c r="F147" s="670">
        <f>F146+7</f>
        <v>43943</v>
      </c>
      <c r="G147" s="670">
        <f>F147+35</f>
        <v>43978</v>
      </c>
      <c r="H147" s="902"/>
      <c r="I147" s="849"/>
      <c r="J147" s="849"/>
      <c r="K147" s="849"/>
    </row>
    <row r="148" spans="1:11">
      <c r="B148" s="648" t="s">
        <v>2787</v>
      </c>
      <c r="C148" s="790" t="s">
        <v>2786</v>
      </c>
      <c r="D148" s="901"/>
      <c r="E148" s="675">
        <f>F148-5</f>
        <v>43945</v>
      </c>
      <c r="F148" s="670">
        <f>F147+7</f>
        <v>43950</v>
      </c>
      <c r="G148" s="670">
        <f>F148+35</f>
        <v>43985</v>
      </c>
    </row>
    <row r="149" spans="1:11" s="578" customFormat="1" ht="15" hidden="1">
      <c r="A149" s="904"/>
      <c r="B149" s="927" t="s">
        <v>31</v>
      </c>
      <c r="C149" s="910" t="s">
        <v>32</v>
      </c>
      <c r="D149" s="910" t="s">
        <v>8</v>
      </c>
      <c r="E149" s="908" t="s">
        <v>2319</v>
      </c>
      <c r="F149" s="909" t="s">
        <v>9</v>
      </c>
      <c r="G149" s="908" t="s">
        <v>2801</v>
      </c>
      <c r="H149" s="832"/>
      <c r="I149" s="832"/>
      <c r="J149" s="832"/>
      <c r="K149" s="832"/>
    </row>
    <row r="150" spans="1:11" s="578" customFormat="1" ht="15" hidden="1">
      <c r="A150" s="904"/>
      <c r="B150" s="926"/>
      <c r="C150" s="911"/>
      <c r="D150" s="910"/>
      <c r="E150" s="908" t="s">
        <v>2318</v>
      </c>
      <c r="F150" s="909" t="s">
        <v>35</v>
      </c>
      <c r="G150" s="908" t="s">
        <v>36</v>
      </c>
      <c r="H150" s="907"/>
      <c r="I150" s="832"/>
      <c r="J150" s="832"/>
      <c r="K150" s="832"/>
    </row>
    <row r="151" spans="1:11" s="578" customFormat="1" ht="15" hidden="1">
      <c r="A151" s="904"/>
      <c r="B151" s="648" t="s">
        <v>2800</v>
      </c>
      <c r="C151" s="790" t="s">
        <v>2799</v>
      </c>
      <c r="D151" s="906" t="s">
        <v>2040</v>
      </c>
      <c r="E151" s="675">
        <f>F151-5</f>
        <v>43832</v>
      </c>
      <c r="F151" s="905">
        <v>43837</v>
      </c>
      <c r="G151" s="670">
        <f>F151+33</f>
        <v>43870</v>
      </c>
      <c r="H151" s="832"/>
      <c r="I151" s="832"/>
      <c r="J151" s="832"/>
      <c r="K151" s="832"/>
    </row>
    <row r="152" spans="1:11" s="578" customFormat="1" ht="15" hidden="1">
      <c r="A152" s="904"/>
      <c r="B152" s="648" t="s">
        <v>2798</v>
      </c>
      <c r="C152" s="790" t="s">
        <v>2797</v>
      </c>
      <c r="D152" s="903"/>
      <c r="E152" s="675">
        <f>F152-5</f>
        <v>43839</v>
      </c>
      <c r="F152" s="670">
        <f>F151+7</f>
        <v>43844</v>
      </c>
      <c r="G152" s="670">
        <f>F152+33</f>
        <v>43877</v>
      </c>
      <c r="H152" s="832"/>
      <c r="I152" s="832"/>
      <c r="J152" s="832"/>
      <c r="K152" s="832"/>
    </row>
    <row r="153" spans="1:11" s="578" customFormat="1" ht="15" hidden="1">
      <c r="A153" s="904"/>
      <c r="B153" s="648" t="s">
        <v>1291</v>
      </c>
      <c r="C153" s="790" t="s">
        <v>1291</v>
      </c>
      <c r="D153" s="903"/>
      <c r="E153" s="675">
        <f>F153-5</f>
        <v>43846</v>
      </c>
      <c r="F153" s="670">
        <f>F152+7</f>
        <v>43851</v>
      </c>
      <c r="G153" s="670">
        <f>F153+33</f>
        <v>43884</v>
      </c>
      <c r="H153" s="832"/>
      <c r="I153" s="832"/>
      <c r="J153" s="832"/>
      <c r="K153" s="832"/>
    </row>
    <row r="154" spans="1:11" s="566" customFormat="1" hidden="1">
      <c r="A154" s="695"/>
      <c r="B154" s="648" t="s">
        <v>2796</v>
      </c>
      <c r="C154" s="790" t="s">
        <v>2795</v>
      </c>
      <c r="D154" s="903"/>
      <c r="E154" s="675">
        <f>F154-5</f>
        <v>43853</v>
      </c>
      <c r="F154" s="670">
        <f>F153+7</f>
        <v>43858</v>
      </c>
      <c r="G154" s="670">
        <f>F154+33</f>
        <v>43891</v>
      </c>
      <c r="H154" s="902"/>
      <c r="I154" s="849"/>
      <c r="J154" s="849"/>
      <c r="K154" s="849"/>
    </row>
    <row r="155" spans="1:11" hidden="1">
      <c r="B155" s="648" t="s">
        <v>1291</v>
      </c>
      <c r="C155" s="790" t="s">
        <v>1291</v>
      </c>
      <c r="D155" s="901"/>
      <c r="E155" s="675">
        <f>F155-5</f>
        <v>43860</v>
      </c>
      <c r="F155" s="670">
        <f>F154+7</f>
        <v>43865</v>
      </c>
      <c r="G155" s="670">
        <f>F155+33</f>
        <v>43898</v>
      </c>
    </row>
    <row r="156" spans="1:11" s="588" customFormat="1" ht="14.1" customHeight="1">
      <c r="A156" s="917" t="s">
        <v>2794</v>
      </c>
      <c r="B156" s="917"/>
      <c r="C156" s="916"/>
      <c r="D156" s="915"/>
      <c r="E156" s="915"/>
      <c r="F156" s="914"/>
      <c r="G156" s="914"/>
      <c r="H156" s="846"/>
      <c r="I156" s="846"/>
      <c r="J156" s="846"/>
      <c r="K156" s="846"/>
    </row>
    <row r="157" spans="1:11" s="578" customFormat="1" ht="15">
      <c r="A157" s="904"/>
      <c r="B157" s="912" t="s">
        <v>31</v>
      </c>
      <c r="C157" s="911" t="s">
        <v>32</v>
      </c>
      <c r="D157" s="911" t="s">
        <v>8</v>
      </c>
      <c r="E157" s="908" t="s">
        <v>2319</v>
      </c>
      <c r="F157" s="909" t="s">
        <v>9</v>
      </c>
      <c r="G157" s="908" t="s">
        <v>20</v>
      </c>
      <c r="H157" s="832"/>
      <c r="I157" s="832"/>
      <c r="J157" s="832"/>
      <c r="K157" s="832"/>
    </row>
    <row r="158" spans="1:11" s="578" customFormat="1" ht="15">
      <c r="A158" s="904"/>
      <c r="B158" s="925"/>
      <c r="C158" s="924"/>
      <c r="D158" s="924"/>
      <c r="E158" s="908" t="s">
        <v>2318</v>
      </c>
      <c r="F158" s="909" t="s">
        <v>35</v>
      </c>
      <c r="G158" s="908" t="s">
        <v>36</v>
      </c>
      <c r="H158" s="907"/>
      <c r="I158" s="832"/>
      <c r="J158" s="832"/>
      <c r="K158" s="832"/>
    </row>
    <row r="159" spans="1:11" s="578" customFormat="1" ht="15">
      <c r="A159" s="904"/>
      <c r="B159" s="648" t="s">
        <v>2793</v>
      </c>
      <c r="C159" s="648" t="s">
        <v>1779</v>
      </c>
      <c r="D159" s="906" t="s">
        <v>190</v>
      </c>
      <c r="E159" s="675">
        <f>F159-5</f>
        <v>43917</v>
      </c>
      <c r="F159" s="905">
        <v>43922</v>
      </c>
      <c r="G159" s="670">
        <f>F159+34</f>
        <v>43956</v>
      </c>
      <c r="H159" s="832"/>
      <c r="I159" s="832"/>
      <c r="J159" s="832"/>
      <c r="K159" s="832"/>
    </row>
    <row r="160" spans="1:11" s="578" customFormat="1" ht="15">
      <c r="A160" s="904"/>
      <c r="B160" s="648" t="s">
        <v>2568</v>
      </c>
      <c r="C160" s="648" t="s">
        <v>1903</v>
      </c>
      <c r="D160" s="903"/>
      <c r="E160" s="675">
        <f>F160-5</f>
        <v>43924</v>
      </c>
      <c r="F160" s="670">
        <f>F159+7</f>
        <v>43929</v>
      </c>
      <c r="G160" s="670">
        <f>F160+34</f>
        <v>43963</v>
      </c>
      <c r="H160" s="832"/>
      <c r="I160" s="832"/>
      <c r="J160" s="832"/>
      <c r="K160" s="832"/>
    </row>
    <row r="161" spans="1:11" s="578" customFormat="1" ht="15">
      <c r="A161" s="904"/>
      <c r="B161" s="648" t="s">
        <v>2539</v>
      </c>
      <c r="C161" s="648" t="s">
        <v>1901</v>
      </c>
      <c r="D161" s="903"/>
      <c r="E161" s="675">
        <f>F161-5</f>
        <v>43931</v>
      </c>
      <c r="F161" s="670">
        <f>F160+7</f>
        <v>43936</v>
      </c>
      <c r="G161" s="670">
        <f>F161+34</f>
        <v>43970</v>
      </c>
      <c r="H161" s="832"/>
      <c r="I161" s="832"/>
      <c r="J161" s="832"/>
      <c r="K161" s="832"/>
    </row>
    <row r="162" spans="1:11" s="566" customFormat="1">
      <c r="A162" s="695"/>
      <c r="B162" s="648" t="s">
        <v>2792</v>
      </c>
      <c r="C162" s="648" t="s">
        <v>1899</v>
      </c>
      <c r="D162" s="903"/>
      <c r="E162" s="675">
        <f>F162-5</f>
        <v>43938</v>
      </c>
      <c r="F162" s="670">
        <f>F161+7</f>
        <v>43943</v>
      </c>
      <c r="G162" s="670">
        <f>F162+34</f>
        <v>43977</v>
      </c>
      <c r="H162" s="902"/>
      <c r="I162" s="849"/>
      <c r="J162" s="849"/>
      <c r="K162" s="849"/>
    </row>
    <row r="163" spans="1:11">
      <c r="B163" s="648" t="s">
        <v>2791</v>
      </c>
      <c r="C163" s="648" t="s">
        <v>2790</v>
      </c>
      <c r="D163" s="901"/>
      <c r="E163" s="675">
        <f>F163-5</f>
        <v>43945</v>
      </c>
      <c r="F163" s="670">
        <f>F162+7</f>
        <v>43950</v>
      </c>
      <c r="G163" s="670">
        <f>F163+34</f>
        <v>43984</v>
      </c>
    </row>
    <row r="164" spans="1:11" s="918" customFormat="1">
      <c r="A164" s="923"/>
      <c r="B164" s="922"/>
      <c r="C164" s="921"/>
      <c r="D164" s="920"/>
      <c r="E164" s="919"/>
      <c r="F164" s="733"/>
      <c r="G164" s="733"/>
    </row>
    <row r="165" spans="1:11" s="578" customFormat="1" ht="15">
      <c r="A165" s="904"/>
      <c r="B165" s="913" t="s">
        <v>1215</v>
      </c>
      <c r="C165" s="910" t="s">
        <v>32</v>
      </c>
      <c r="D165" s="910" t="s">
        <v>8</v>
      </c>
      <c r="E165" s="908" t="s">
        <v>2319</v>
      </c>
      <c r="F165" s="909" t="s">
        <v>9</v>
      </c>
      <c r="G165" s="908" t="s">
        <v>20</v>
      </c>
      <c r="H165" s="832"/>
      <c r="I165" s="832"/>
      <c r="J165" s="832"/>
      <c r="K165" s="832"/>
    </row>
    <row r="166" spans="1:11" s="578" customFormat="1" ht="15">
      <c r="A166" s="904"/>
      <c r="B166" s="912"/>
      <c r="C166" s="911"/>
      <c r="D166" s="910"/>
      <c r="E166" s="908" t="s">
        <v>2318</v>
      </c>
      <c r="F166" s="909" t="s">
        <v>35</v>
      </c>
      <c r="G166" s="908" t="s">
        <v>36</v>
      </c>
      <c r="H166" s="907"/>
      <c r="I166" s="832"/>
      <c r="J166" s="832"/>
      <c r="K166" s="832"/>
    </row>
    <row r="167" spans="1:11" s="578" customFormat="1" ht="15">
      <c r="A167" s="904"/>
      <c r="B167" s="648" t="s">
        <v>2789</v>
      </c>
      <c r="C167" s="648" t="s">
        <v>1871</v>
      </c>
      <c r="D167" s="906" t="s">
        <v>2210</v>
      </c>
      <c r="E167" s="675">
        <f>F167-5</f>
        <v>43920</v>
      </c>
      <c r="F167" s="905">
        <v>43925</v>
      </c>
      <c r="G167" s="670">
        <f>F167+32</f>
        <v>43957</v>
      </c>
      <c r="H167" s="832"/>
      <c r="I167" s="832"/>
      <c r="J167" s="832"/>
      <c r="K167" s="832"/>
    </row>
    <row r="168" spans="1:11" s="578" customFormat="1" ht="15">
      <c r="A168" s="904"/>
      <c r="B168" s="648" t="s">
        <v>1869</v>
      </c>
      <c r="C168" s="648" t="s">
        <v>1774</v>
      </c>
      <c r="D168" s="903"/>
      <c r="E168" s="675">
        <f>F168-5</f>
        <v>43927</v>
      </c>
      <c r="F168" s="670">
        <f>F167+7</f>
        <v>43932</v>
      </c>
      <c r="G168" s="670">
        <f>F168+32</f>
        <v>43964</v>
      </c>
      <c r="H168" s="832"/>
      <c r="I168" s="832"/>
      <c r="J168" s="832"/>
      <c r="K168" s="832"/>
    </row>
    <row r="169" spans="1:11" s="578" customFormat="1" ht="15">
      <c r="A169" s="904"/>
      <c r="B169" s="648" t="s">
        <v>2788</v>
      </c>
      <c r="C169" s="648" t="s">
        <v>1867</v>
      </c>
      <c r="D169" s="903"/>
      <c r="E169" s="675">
        <f>F169-5</f>
        <v>43934</v>
      </c>
      <c r="F169" s="670">
        <f>F168+7</f>
        <v>43939</v>
      </c>
      <c r="G169" s="670">
        <f>F169+32</f>
        <v>43971</v>
      </c>
      <c r="H169" s="832"/>
      <c r="I169" s="832"/>
      <c r="J169" s="832"/>
      <c r="K169" s="832"/>
    </row>
    <row r="170" spans="1:11" s="566" customFormat="1">
      <c r="A170" s="695"/>
      <c r="B170" s="648" t="s">
        <v>1866</v>
      </c>
      <c r="C170" s="717" t="s">
        <v>1865</v>
      </c>
      <c r="D170" s="903"/>
      <c r="E170" s="675">
        <f>F170-5</f>
        <v>43941</v>
      </c>
      <c r="F170" s="670">
        <f>F169+7</f>
        <v>43946</v>
      </c>
      <c r="G170" s="670">
        <f>F170+32</f>
        <v>43978</v>
      </c>
      <c r="H170" s="902"/>
      <c r="I170" s="849"/>
      <c r="J170" s="849"/>
      <c r="K170" s="849"/>
    </row>
    <row r="171" spans="1:11">
      <c r="B171" s="648" t="s">
        <v>2787</v>
      </c>
      <c r="C171" s="717" t="s">
        <v>2786</v>
      </c>
      <c r="D171" s="901"/>
      <c r="E171" s="675">
        <f>F171-5</f>
        <v>43948</v>
      </c>
      <c r="F171" s="670">
        <f>F170+7</f>
        <v>43953</v>
      </c>
      <c r="G171" s="670">
        <f>F171+32</f>
        <v>43985</v>
      </c>
    </row>
    <row r="172" spans="1:11" s="588" customFormat="1" ht="14.1" customHeight="1">
      <c r="A172" s="917" t="s">
        <v>2216</v>
      </c>
      <c r="B172" s="917"/>
      <c r="C172" s="916"/>
      <c r="D172" s="915"/>
      <c r="E172" s="915"/>
      <c r="F172" s="914"/>
      <c r="G172" s="914"/>
      <c r="H172" s="846"/>
      <c r="I172" s="846"/>
      <c r="J172" s="846"/>
      <c r="K172" s="846"/>
    </row>
    <row r="173" spans="1:11" s="578" customFormat="1" ht="15">
      <c r="A173" s="904"/>
      <c r="B173" s="913" t="s">
        <v>31</v>
      </c>
      <c r="C173" s="910" t="s">
        <v>32</v>
      </c>
      <c r="D173" s="910" t="s">
        <v>8</v>
      </c>
      <c r="E173" s="908" t="s">
        <v>2319</v>
      </c>
      <c r="F173" s="909" t="s">
        <v>9</v>
      </c>
      <c r="G173" s="908" t="s">
        <v>189</v>
      </c>
      <c r="H173" s="832"/>
      <c r="I173" s="832"/>
      <c r="J173" s="832"/>
      <c r="K173" s="832"/>
    </row>
    <row r="174" spans="1:11" s="578" customFormat="1" ht="15">
      <c r="A174" s="904"/>
      <c r="B174" s="912"/>
      <c r="C174" s="911"/>
      <c r="D174" s="910"/>
      <c r="E174" s="908" t="s">
        <v>2318</v>
      </c>
      <c r="F174" s="909" t="s">
        <v>35</v>
      </c>
      <c r="G174" s="908" t="s">
        <v>36</v>
      </c>
      <c r="H174" s="907"/>
      <c r="I174" s="832"/>
      <c r="J174" s="832"/>
      <c r="K174" s="832"/>
    </row>
    <row r="175" spans="1:11" s="578" customFormat="1" ht="15">
      <c r="A175" s="904"/>
      <c r="B175" s="717" t="s">
        <v>2785</v>
      </c>
      <c r="C175" s="648" t="s">
        <v>1791</v>
      </c>
      <c r="D175" s="906" t="s">
        <v>2704</v>
      </c>
      <c r="E175" s="675">
        <f>F175-5</f>
        <v>43923</v>
      </c>
      <c r="F175" s="905">
        <v>43928</v>
      </c>
      <c r="G175" s="670">
        <f>F175+36</f>
        <v>43964</v>
      </c>
      <c r="H175" s="832"/>
      <c r="I175" s="832"/>
      <c r="J175" s="832"/>
      <c r="K175" s="832"/>
    </row>
    <row r="176" spans="1:11" s="578" customFormat="1" ht="15">
      <c r="A176" s="904"/>
      <c r="B176" s="717" t="s">
        <v>2784</v>
      </c>
      <c r="C176" s="648" t="s">
        <v>1770</v>
      </c>
      <c r="D176" s="903"/>
      <c r="E176" s="675">
        <f>F176-5</f>
        <v>43930</v>
      </c>
      <c r="F176" s="670">
        <f>F175+7</f>
        <v>43935</v>
      </c>
      <c r="G176" s="670">
        <f>F176+36</f>
        <v>43971</v>
      </c>
      <c r="H176" s="832"/>
      <c r="I176" s="832"/>
      <c r="J176" s="832"/>
      <c r="K176" s="832"/>
    </row>
    <row r="177" spans="1:11" s="578" customFormat="1" ht="15">
      <c r="A177" s="904"/>
      <c r="B177" s="648" t="s">
        <v>2783</v>
      </c>
      <c r="C177" s="648" t="s">
        <v>1770</v>
      </c>
      <c r="D177" s="903"/>
      <c r="E177" s="675">
        <f>F177-5</f>
        <v>43937</v>
      </c>
      <c r="F177" s="670">
        <f>F176+7</f>
        <v>43942</v>
      </c>
      <c r="G177" s="670">
        <f>F177+36</f>
        <v>43978</v>
      </c>
      <c r="H177" s="832"/>
      <c r="I177" s="832"/>
      <c r="J177" s="832"/>
      <c r="K177" s="832"/>
    </row>
    <row r="178" spans="1:11" s="566" customFormat="1">
      <c r="A178" s="695"/>
      <c r="B178" s="648" t="s">
        <v>2782</v>
      </c>
      <c r="C178" s="648" t="s">
        <v>1899</v>
      </c>
      <c r="D178" s="903"/>
      <c r="E178" s="675">
        <f>F178-5</f>
        <v>43944</v>
      </c>
      <c r="F178" s="670">
        <f>F177+7</f>
        <v>43949</v>
      </c>
      <c r="G178" s="670">
        <f>F178+36</f>
        <v>43985</v>
      </c>
      <c r="H178" s="902"/>
      <c r="I178" s="849"/>
      <c r="J178" s="849"/>
      <c r="K178" s="849"/>
    </row>
    <row r="179" spans="1:11">
      <c r="B179" s="648" t="s">
        <v>2781</v>
      </c>
      <c r="C179" s="648" t="s">
        <v>2780</v>
      </c>
      <c r="D179" s="901"/>
      <c r="E179" s="675">
        <f>F179-5</f>
        <v>43951</v>
      </c>
      <c r="F179" s="670">
        <f>F178+7</f>
        <v>43956</v>
      </c>
      <c r="G179" s="670">
        <f>F179+36</f>
        <v>43992</v>
      </c>
    </row>
    <row r="180" spans="1:11" s="566" customFormat="1" ht="15">
      <c r="A180" s="806" t="s">
        <v>2779</v>
      </c>
      <c r="B180" s="806"/>
      <c r="C180" s="806"/>
      <c r="D180" s="806"/>
      <c r="E180" s="806"/>
      <c r="F180" s="806"/>
      <c r="G180" s="806"/>
    </row>
    <row r="181" spans="1:11" s="588" customFormat="1" ht="15">
      <c r="A181" s="729" t="s">
        <v>2778</v>
      </c>
      <c r="B181" s="729"/>
      <c r="C181" s="824"/>
      <c r="F181" s="824"/>
      <c r="G181" s="824"/>
      <c r="H181" s="846"/>
      <c r="I181" s="846"/>
      <c r="J181" s="846"/>
      <c r="K181" s="846"/>
    </row>
    <row r="182" spans="1:11" s="578" customFormat="1" ht="15" customHeight="1">
      <c r="A182" s="716"/>
      <c r="B182" s="732" t="s">
        <v>31</v>
      </c>
      <c r="C182" s="725" t="s">
        <v>32</v>
      </c>
      <c r="D182" s="725" t="s">
        <v>8</v>
      </c>
      <c r="E182" s="636" t="s">
        <v>2319</v>
      </c>
      <c r="F182" s="636" t="s">
        <v>9</v>
      </c>
      <c r="G182" s="636" t="s">
        <v>2772</v>
      </c>
      <c r="H182" s="888"/>
      <c r="I182" s="832"/>
      <c r="J182" s="832"/>
      <c r="K182" s="832"/>
    </row>
    <row r="183" spans="1:11" s="578" customFormat="1" ht="15" customHeight="1">
      <c r="A183" s="716"/>
      <c r="B183" s="891"/>
      <c r="C183" s="890"/>
      <c r="D183" s="890"/>
      <c r="E183" s="738" t="s">
        <v>2318</v>
      </c>
      <c r="F183" s="738" t="s">
        <v>35</v>
      </c>
      <c r="G183" s="738" t="s">
        <v>36</v>
      </c>
      <c r="H183" s="888"/>
      <c r="I183" s="832"/>
      <c r="J183" s="832"/>
      <c r="K183" s="832"/>
    </row>
    <row r="184" spans="1:11" s="578" customFormat="1" ht="15" customHeight="1">
      <c r="A184" s="716"/>
      <c r="B184" s="764" t="s">
        <v>1177</v>
      </c>
      <c r="C184" s="764" t="s">
        <v>1177</v>
      </c>
      <c r="D184" s="730" t="s">
        <v>2585</v>
      </c>
      <c r="E184" s="632">
        <f>F184-5</f>
        <v>43921</v>
      </c>
      <c r="F184" s="670">
        <v>43926</v>
      </c>
      <c r="G184" s="670">
        <f>F184+34</f>
        <v>43960</v>
      </c>
      <c r="H184" s="888"/>
      <c r="I184" s="832"/>
      <c r="J184" s="832"/>
      <c r="K184" s="832"/>
    </row>
    <row r="185" spans="1:11" s="578" customFormat="1" ht="15" customHeight="1">
      <c r="A185" s="716"/>
      <c r="B185" s="900" t="s">
        <v>2777</v>
      </c>
      <c r="C185" s="900" t="s">
        <v>2776</v>
      </c>
      <c r="D185" s="702"/>
      <c r="E185" s="632">
        <f>F185-5</f>
        <v>43928</v>
      </c>
      <c r="F185" s="670">
        <f>F184+7</f>
        <v>43933</v>
      </c>
      <c r="G185" s="670">
        <f>F185+34</f>
        <v>43967</v>
      </c>
      <c r="H185" s="888"/>
      <c r="I185" s="832"/>
      <c r="J185" s="832"/>
      <c r="K185" s="832"/>
    </row>
    <row r="186" spans="1:11" s="578" customFormat="1" ht="15" customHeight="1">
      <c r="A186" s="716"/>
      <c r="B186" s="751" t="s">
        <v>2775</v>
      </c>
      <c r="C186" s="766" t="s">
        <v>2774</v>
      </c>
      <c r="D186" s="702"/>
      <c r="E186" s="632">
        <f>F186-5</f>
        <v>43935</v>
      </c>
      <c r="F186" s="670">
        <f>F185+7</f>
        <v>43940</v>
      </c>
      <c r="G186" s="670">
        <f>F186+34</f>
        <v>43974</v>
      </c>
      <c r="H186" s="888"/>
      <c r="I186" s="832"/>
      <c r="J186" s="832"/>
      <c r="K186" s="832"/>
    </row>
    <row r="187" spans="1:11" s="578" customFormat="1" ht="15" customHeight="1">
      <c r="A187" s="716"/>
      <c r="B187" s="764" t="s">
        <v>1177</v>
      </c>
      <c r="C187" s="764" t="s">
        <v>1177</v>
      </c>
      <c r="D187" s="702"/>
      <c r="E187" s="632">
        <f>F187-5</f>
        <v>43942</v>
      </c>
      <c r="F187" s="670">
        <f>F186+7</f>
        <v>43947</v>
      </c>
      <c r="G187" s="670">
        <f>F187+34</f>
        <v>43981</v>
      </c>
      <c r="H187" s="888"/>
      <c r="I187" s="832"/>
      <c r="J187" s="832"/>
      <c r="K187" s="832"/>
    </row>
    <row r="188" spans="1:11" s="578" customFormat="1" ht="15" customHeight="1">
      <c r="A188" s="716"/>
      <c r="B188" s="764" t="s">
        <v>2773</v>
      </c>
      <c r="C188" s="764" t="s">
        <v>2698</v>
      </c>
      <c r="D188" s="700"/>
      <c r="E188" s="632">
        <f>F188-5</f>
        <v>43949</v>
      </c>
      <c r="F188" s="670">
        <f>F187+7</f>
        <v>43954</v>
      </c>
      <c r="G188" s="670">
        <f>F188+34</f>
        <v>43988</v>
      </c>
      <c r="H188" s="888"/>
      <c r="I188" s="832"/>
      <c r="J188" s="832"/>
      <c r="K188" s="832"/>
    </row>
    <row r="189" spans="1:11" s="832" customFormat="1" ht="15" customHeight="1">
      <c r="A189" s="716"/>
      <c r="B189" s="899"/>
      <c r="C189" s="899"/>
      <c r="D189" s="898"/>
      <c r="E189" s="734"/>
      <c r="F189" s="733"/>
      <c r="G189" s="733"/>
      <c r="H189" s="888"/>
    </row>
    <row r="190" spans="1:11" s="578" customFormat="1" ht="15" hidden="1" customHeight="1">
      <c r="A190" s="716"/>
      <c r="B190" s="737" t="s">
        <v>31</v>
      </c>
      <c r="C190" s="725" t="s">
        <v>32</v>
      </c>
      <c r="D190" s="725" t="s">
        <v>8</v>
      </c>
      <c r="E190" s="636" t="s">
        <v>2319</v>
      </c>
      <c r="F190" s="636" t="s">
        <v>9</v>
      </c>
      <c r="G190" s="636" t="s">
        <v>2772</v>
      </c>
      <c r="H190" s="888"/>
      <c r="I190" s="832"/>
      <c r="J190" s="832"/>
      <c r="K190" s="832"/>
    </row>
    <row r="191" spans="1:11" s="578" customFormat="1" ht="15" hidden="1" customHeight="1">
      <c r="A191" s="716"/>
      <c r="B191" s="868"/>
      <c r="C191" s="890"/>
      <c r="D191" s="890"/>
      <c r="E191" s="738" t="s">
        <v>2318</v>
      </c>
      <c r="F191" s="738" t="s">
        <v>35</v>
      </c>
      <c r="G191" s="738" t="s">
        <v>36</v>
      </c>
      <c r="H191" s="888"/>
      <c r="I191" s="832"/>
      <c r="J191" s="832"/>
      <c r="K191" s="832"/>
    </row>
    <row r="192" spans="1:11" s="578" customFormat="1" ht="15" hidden="1" customHeight="1">
      <c r="A192" s="716"/>
      <c r="B192" s="750"/>
      <c r="C192" s="751"/>
      <c r="D192" s="715" t="s">
        <v>157</v>
      </c>
      <c r="E192" s="897">
        <f>F192-5</f>
        <v>43768</v>
      </c>
      <c r="F192" s="864">
        <v>43773</v>
      </c>
      <c r="G192" s="864">
        <f>F192+34</f>
        <v>43807</v>
      </c>
      <c r="H192" s="888"/>
      <c r="I192" s="832"/>
      <c r="J192" s="832"/>
      <c r="K192" s="832"/>
    </row>
    <row r="193" spans="1:11" s="578" customFormat="1" ht="15" hidden="1" customHeight="1">
      <c r="A193" s="716"/>
      <c r="B193" s="750"/>
      <c r="C193" s="751"/>
      <c r="D193" s="715"/>
      <c r="E193" s="897">
        <f>F193-5</f>
        <v>43775</v>
      </c>
      <c r="F193" s="864">
        <f>F192+7</f>
        <v>43780</v>
      </c>
      <c r="G193" s="864">
        <f>F193+34</f>
        <v>43814</v>
      </c>
      <c r="H193" s="888"/>
      <c r="I193" s="832"/>
      <c r="J193" s="832"/>
      <c r="K193" s="832"/>
    </row>
    <row r="194" spans="1:11" s="578" customFormat="1" ht="15" hidden="1" customHeight="1">
      <c r="A194" s="716"/>
      <c r="B194" s="750"/>
      <c r="C194" s="751"/>
      <c r="D194" s="715"/>
      <c r="E194" s="897">
        <f>F194-5</f>
        <v>43782</v>
      </c>
      <c r="F194" s="864">
        <f>F193+7</f>
        <v>43787</v>
      </c>
      <c r="G194" s="864">
        <f>F194+34</f>
        <v>43821</v>
      </c>
      <c r="H194" s="888"/>
      <c r="I194" s="832"/>
      <c r="J194" s="832"/>
      <c r="K194" s="832"/>
    </row>
    <row r="195" spans="1:11" s="578" customFormat="1" ht="15" hidden="1" customHeight="1">
      <c r="A195" s="716"/>
      <c r="B195" s="750"/>
      <c r="C195" s="751"/>
      <c r="D195" s="715"/>
      <c r="E195" s="897">
        <f>F195-5</f>
        <v>43789</v>
      </c>
      <c r="F195" s="864">
        <f>F194+7</f>
        <v>43794</v>
      </c>
      <c r="G195" s="864">
        <f>F195+34</f>
        <v>43828</v>
      </c>
      <c r="H195" s="888"/>
      <c r="I195" s="832"/>
      <c r="J195" s="832"/>
      <c r="K195" s="832"/>
    </row>
    <row r="196" spans="1:11" s="578" customFormat="1" ht="18" hidden="1" customHeight="1">
      <c r="A196" s="695"/>
      <c r="B196" s="750"/>
      <c r="C196" s="751"/>
      <c r="D196" s="715"/>
      <c r="E196" s="897">
        <f>F196-5</f>
        <v>43796</v>
      </c>
      <c r="F196" s="864">
        <f>F195+7</f>
        <v>43801</v>
      </c>
      <c r="G196" s="864">
        <f>F196+34</f>
        <v>43835</v>
      </c>
      <c r="H196" s="888"/>
      <c r="I196" s="832"/>
      <c r="J196" s="832"/>
      <c r="K196" s="832"/>
    </row>
    <row r="197" spans="1:11" s="578" customFormat="1" ht="15" customHeight="1">
      <c r="A197" s="716"/>
      <c r="B197" s="732" t="s">
        <v>31</v>
      </c>
      <c r="C197" s="725" t="s">
        <v>32</v>
      </c>
      <c r="D197" s="725" t="s">
        <v>8</v>
      </c>
      <c r="E197" s="636" t="s">
        <v>2319</v>
      </c>
      <c r="F197" s="636" t="s">
        <v>9</v>
      </c>
      <c r="G197" s="636" t="s">
        <v>2772</v>
      </c>
      <c r="H197" s="888"/>
      <c r="I197" s="832"/>
      <c r="J197" s="832"/>
      <c r="K197" s="832"/>
    </row>
    <row r="198" spans="1:11" s="578" customFormat="1" ht="15" customHeight="1">
      <c r="A198" s="716"/>
      <c r="B198" s="883"/>
      <c r="C198" s="890"/>
      <c r="D198" s="890"/>
      <c r="E198" s="738" t="s">
        <v>2318</v>
      </c>
      <c r="F198" s="738" t="s">
        <v>35</v>
      </c>
      <c r="G198" s="738" t="s">
        <v>36</v>
      </c>
      <c r="H198" s="888"/>
      <c r="I198" s="832"/>
      <c r="J198" s="832"/>
      <c r="K198" s="832"/>
    </row>
    <row r="199" spans="1:11" s="578" customFormat="1" ht="15" customHeight="1">
      <c r="A199" s="716"/>
      <c r="B199" s="750" t="s">
        <v>2771</v>
      </c>
      <c r="C199" s="750" t="s">
        <v>2770</v>
      </c>
      <c r="D199" s="715" t="s">
        <v>2606</v>
      </c>
      <c r="E199" s="897">
        <f>F199-5</f>
        <v>43922</v>
      </c>
      <c r="F199" s="864">
        <v>43927</v>
      </c>
      <c r="G199" s="864">
        <f>F199+32</f>
        <v>43959</v>
      </c>
      <c r="H199" s="888"/>
      <c r="I199" s="832"/>
      <c r="J199" s="832"/>
      <c r="K199" s="832"/>
    </row>
    <row r="200" spans="1:11" s="578" customFormat="1" ht="15" customHeight="1">
      <c r="A200" s="716"/>
      <c r="B200" s="750" t="s">
        <v>2769</v>
      </c>
      <c r="C200" s="751" t="s">
        <v>2768</v>
      </c>
      <c r="D200" s="715"/>
      <c r="E200" s="897">
        <f>F200-5</f>
        <v>43929</v>
      </c>
      <c r="F200" s="864">
        <f>F199+7</f>
        <v>43934</v>
      </c>
      <c r="G200" s="864">
        <f>F200+32</f>
        <v>43966</v>
      </c>
      <c r="H200" s="888"/>
      <c r="I200" s="832"/>
      <c r="J200" s="832"/>
      <c r="K200" s="832"/>
    </row>
    <row r="201" spans="1:11" s="578" customFormat="1" ht="15" customHeight="1">
      <c r="A201" s="716"/>
      <c r="B201" s="750" t="s">
        <v>2767</v>
      </c>
      <c r="C201" s="751" t="s">
        <v>2766</v>
      </c>
      <c r="D201" s="715"/>
      <c r="E201" s="897">
        <f>F201-5</f>
        <v>43936</v>
      </c>
      <c r="F201" s="864">
        <f>F200+7</f>
        <v>43941</v>
      </c>
      <c r="G201" s="864">
        <f>F201+32</f>
        <v>43973</v>
      </c>
      <c r="H201" s="888"/>
      <c r="I201" s="832"/>
      <c r="J201" s="832"/>
      <c r="K201" s="832"/>
    </row>
    <row r="202" spans="1:11" s="578" customFormat="1" ht="15" customHeight="1">
      <c r="A202" s="716"/>
      <c r="B202" s="750" t="s">
        <v>2765</v>
      </c>
      <c r="C202" s="751" t="s">
        <v>2764</v>
      </c>
      <c r="D202" s="715"/>
      <c r="E202" s="897">
        <f>F202-5</f>
        <v>43943</v>
      </c>
      <c r="F202" s="864">
        <f>F201+7</f>
        <v>43948</v>
      </c>
      <c r="G202" s="864">
        <f>F202+32</f>
        <v>43980</v>
      </c>
      <c r="H202" s="888"/>
      <c r="I202" s="832"/>
      <c r="J202" s="832"/>
      <c r="K202" s="832"/>
    </row>
    <row r="203" spans="1:11" s="578" customFormat="1" ht="18" customHeight="1">
      <c r="A203" s="695"/>
      <c r="B203" s="750" t="s">
        <v>2763</v>
      </c>
      <c r="C203" s="751" t="s">
        <v>2762</v>
      </c>
      <c r="D203" s="715"/>
      <c r="E203" s="897">
        <f>F203-5</f>
        <v>43950</v>
      </c>
      <c r="F203" s="864">
        <f>F202+7</f>
        <v>43955</v>
      </c>
      <c r="G203" s="864">
        <f>F203+32</f>
        <v>43987</v>
      </c>
      <c r="H203" s="888"/>
      <c r="I203" s="832"/>
      <c r="J203" s="832"/>
      <c r="K203" s="832"/>
    </row>
    <row r="204" spans="1:11" s="588" customFormat="1" ht="15" customHeight="1">
      <c r="A204" s="744" t="s">
        <v>2761</v>
      </c>
      <c r="B204" s="896"/>
      <c r="C204" s="895"/>
      <c r="D204" s="682"/>
      <c r="E204" s="894"/>
      <c r="F204" s="824"/>
      <c r="G204" s="824"/>
      <c r="H204" s="893"/>
      <c r="I204" s="846"/>
      <c r="J204" s="846"/>
      <c r="K204" s="846"/>
    </row>
    <row r="205" spans="1:11" s="578" customFormat="1" ht="15" hidden="1" customHeight="1">
      <c r="A205" s="716"/>
      <c r="B205" s="792" t="s">
        <v>31</v>
      </c>
      <c r="C205" s="725" t="s">
        <v>32</v>
      </c>
      <c r="D205" s="725" t="s">
        <v>8</v>
      </c>
      <c r="E205" s="636" t="s">
        <v>2319</v>
      </c>
      <c r="F205" s="636" t="s">
        <v>9</v>
      </c>
      <c r="G205" s="636" t="s">
        <v>1167</v>
      </c>
      <c r="H205" s="888"/>
      <c r="I205" s="832"/>
      <c r="J205" s="832"/>
      <c r="K205" s="832"/>
    </row>
    <row r="206" spans="1:11" s="578" customFormat="1" ht="15" hidden="1" customHeight="1">
      <c r="A206" s="716"/>
      <c r="B206" s="892"/>
      <c r="C206" s="890"/>
      <c r="D206" s="890"/>
      <c r="E206" s="738" t="s">
        <v>2318</v>
      </c>
      <c r="F206" s="738" t="s">
        <v>35</v>
      </c>
      <c r="G206" s="738" t="s">
        <v>36</v>
      </c>
      <c r="H206" s="888"/>
      <c r="I206" s="832"/>
      <c r="J206" s="832"/>
      <c r="K206" s="832"/>
    </row>
    <row r="207" spans="1:11" s="578" customFormat="1" ht="15" hidden="1" customHeight="1">
      <c r="A207" s="716"/>
      <c r="B207" s="750" t="s">
        <v>2760</v>
      </c>
      <c r="C207" s="648" t="s">
        <v>2759</v>
      </c>
      <c r="D207" s="721" t="s">
        <v>175</v>
      </c>
      <c r="E207" s="632">
        <f>F207-5</f>
        <v>43679</v>
      </c>
      <c r="F207" s="670">
        <v>43684</v>
      </c>
      <c r="G207" s="670">
        <f>F207+35</f>
        <v>43719</v>
      </c>
      <c r="H207" s="888"/>
      <c r="I207" s="832"/>
      <c r="J207" s="832"/>
      <c r="K207" s="832"/>
    </row>
    <row r="208" spans="1:11" s="578" customFormat="1" ht="15" hidden="1" customHeight="1">
      <c r="A208" s="716"/>
      <c r="B208" s="750" t="s">
        <v>2758</v>
      </c>
      <c r="C208" s="648" t="s">
        <v>2684</v>
      </c>
      <c r="D208" s="889"/>
      <c r="E208" s="632">
        <f>F208-5</f>
        <v>43686</v>
      </c>
      <c r="F208" s="670">
        <f>F207+7</f>
        <v>43691</v>
      </c>
      <c r="G208" s="670">
        <f>F208+35</f>
        <v>43726</v>
      </c>
      <c r="H208" s="888"/>
      <c r="I208" s="832"/>
      <c r="J208" s="832"/>
      <c r="K208" s="832"/>
    </row>
    <row r="209" spans="1:11" s="578" customFormat="1" ht="15" hidden="1" customHeight="1">
      <c r="A209" s="716"/>
      <c r="B209" s="750" t="s">
        <v>2757</v>
      </c>
      <c r="C209" s="648" t="s">
        <v>2733</v>
      </c>
      <c r="D209" s="889"/>
      <c r="E209" s="632">
        <f>F209-5</f>
        <v>43693</v>
      </c>
      <c r="F209" s="670">
        <f>F208+7</f>
        <v>43698</v>
      </c>
      <c r="G209" s="670">
        <f>F209+35</f>
        <v>43733</v>
      </c>
      <c r="H209" s="888"/>
      <c r="I209" s="832"/>
      <c r="J209" s="832"/>
      <c r="K209" s="832"/>
    </row>
    <row r="210" spans="1:11" s="578" customFormat="1" ht="15" hidden="1" customHeight="1">
      <c r="A210" s="716"/>
      <c r="B210" s="808" t="s">
        <v>2756</v>
      </c>
      <c r="C210" s="648" t="s">
        <v>1126</v>
      </c>
      <c r="D210" s="889"/>
      <c r="E210" s="632">
        <f>F210-5</f>
        <v>43700</v>
      </c>
      <c r="F210" s="670">
        <f>F209+7</f>
        <v>43705</v>
      </c>
      <c r="G210" s="670">
        <f>F210+35</f>
        <v>43740</v>
      </c>
      <c r="H210" s="888"/>
      <c r="I210" s="832"/>
      <c r="J210" s="832"/>
      <c r="K210" s="832"/>
    </row>
    <row r="211" spans="1:11" s="578" customFormat="1" ht="15" hidden="1" customHeight="1">
      <c r="A211" s="716"/>
      <c r="B211" s="750" t="s">
        <v>176</v>
      </c>
      <c r="C211" s="648" t="s">
        <v>2612</v>
      </c>
      <c r="D211" s="847"/>
      <c r="E211" s="632">
        <f>F211-5</f>
        <v>43707</v>
      </c>
      <c r="F211" s="670">
        <f>F210+7</f>
        <v>43712</v>
      </c>
      <c r="G211" s="670">
        <f>F211+35</f>
        <v>43747</v>
      </c>
      <c r="H211" s="888"/>
      <c r="I211" s="832"/>
      <c r="J211" s="832"/>
      <c r="K211" s="832"/>
    </row>
    <row r="212" spans="1:11" s="578" customFormat="1" ht="15" customHeight="1">
      <c r="A212" s="716"/>
      <c r="B212" s="732" t="s">
        <v>31</v>
      </c>
      <c r="C212" s="725" t="s">
        <v>32</v>
      </c>
      <c r="D212" s="725" t="s">
        <v>8</v>
      </c>
      <c r="E212" s="636" t="s">
        <v>2319</v>
      </c>
      <c r="F212" s="636" t="s">
        <v>9</v>
      </c>
      <c r="G212" s="636" t="s">
        <v>1167</v>
      </c>
      <c r="H212" s="888"/>
      <c r="I212" s="832"/>
      <c r="J212" s="832"/>
      <c r="K212" s="832"/>
    </row>
    <row r="213" spans="1:11" s="578" customFormat="1" ht="15" customHeight="1">
      <c r="A213" s="716"/>
      <c r="B213" s="891"/>
      <c r="C213" s="890"/>
      <c r="D213" s="890"/>
      <c r="E213" s="738" t="s">
        <v>2318</v>
      </c>
      <c r="F213" s="738" t="s">
        <v>35</v>
      </c>
      <c r="G213" s="738" t="s">
        <v>36</v>
      </c>
      <c r="H213" s="888"/>
      <c r="I213" s="832"/>
      <c r="J213" s="832"/>
      <c r="K213" s="832"/>
    </row>
    <row r="214" spans="1:11" s="578" customFormat="1" ht="15" customHeight="1">
      <c r="A214" s="716"/>
      <c r="B214" s="750" t="s">
        <v>2755</v>
      </c>
      <c r="C214" s="648" t="s">
        <v>1135</v>
      </c>
      <c r="D214" s="721" t="s">
        <v>2606</v>
      </c>
      <c r="E214" s="632">
        <f>F214-5</f>
        <v>43917</v>
      </c>
      <c r="F214" s="670">
        <v>43922</v>
      </c>
      <c r="G214" s="670">
        <f>F214+35</f>
        <v>43957</v>
      </c>
      <c r="H214" s="888"/>
      <c r="I214" s="832"/>
      <c r="J214" s="832"/>
      <c r="K214" s="832"/>
    </row>
    <row r="215" spans="1:11" s="578" customFormat="1" ht="15" customHeight="1">
      <c r="A215" s="716"/>
      <c r="B215" s="750" t="s">
        <v>2754</v>
      </c>
      <c r="C215" s="648" t="s">
        <v>2753</v>
      </c>
      <c r="D215" s="889"/>
      <c r="E215" s="632">
        <f>F215-5</f>
        <v>43924</v>
      </c>
      <c r="F215" s="670">
        <f>F214+7</f>
        <v>43929</v>
      </c>
      <c r="G215" s="670">
        <f>F215+35</f>
        <v>43964</v>
      </c>
      <c r="H215" s="888"/>
      <c r="I215" s="832"/>
      <c r="J215" s="832"/>
      <c r="K215" s="832"/>
    </row>
    <row r="216" spans="1:11" s="578" customFormat="1" ht="15" customHeight="1">
      <c r="A216" s="716"/>
      <c r="B216" s="750" t="s">
        <v>2752</v>
      </c>
      <c r="C216" s="648" t="s">
        <v>2751</v>
      </c>
      <c r="D216" s="889"/>
      <c r="E216" s="632">
        <f>F216-5</f>
        <v>43931</v>
      </c>
      <c r="F216" s="670">
        <f>F215+7</f>
        <v>43936</v>
      </c>
      <c r="G216" s="670">
        <f>F216+35</f>
        <v>43971</v>
      </c>
      <c r="H216" s="888"/>
      <c r="I216" s="832"/>
      <c r="J216" s="832"/>
      <c r="K216" s="832"/>
    </row>
    <row r="217" spans="1:11" s="578" customFormat="1" ht="15" customHeight="1">
      <c r="A217" s="716"/>
      <c r="B217" s="808" t="s">
        <v>2750</v>
      </c>
      <c r="C217" s="648" t="s">
        <v>2749</v>
      </c>
      <c r="D217" s="889"/>
      <c r="E217" s="632">
        <f>F217-5</f>
        <v>43938</v>
      </c>
      <c r="F217" s="670">
        <f>F216+7</f>
        <v>43943</v>
      </c>
      <c r="G217" s="670">
        <f>F217+35</f>
        <v>43978</v>
      </c>
      <c r="H217" s="888"/>
      <c r="I217" s="832"/>
      <c r="J217" s="832"/>
      <c r="K217" s="832"/>
    </row>
    <row r="218" spans="1:11" s="578" customFormat="1" ht="15" customHeight="1">
      <c r="A218" s="716"/>
      <c r="B218" s="750" t="s">
        <v>1177</v>
      </c>
      <c r="C218" s="648" t="s">
        <v>1177</v>
      </c>
      <c r="D218" s="847"/>
      <c r="E218" s="632">
        <f>F218-5</f>
        <v>43945</v>
      </c>
      <c r="F218" s="670">
        <f>F217+7</f>
        <v>43950</v>
      </c>
      <c r="G218" s="670">
        <f>F218+35</f>
        <v>43985</v>
      </c>
      <c r="H218" s="888"/>
      <c r="I218" s="832"/>
      <c r="J218" s="832"/>
      <c r="K218" s="832"/>
    </row>
    <row r="219" spans="1:11" s="567" customFormat="1" ht="15">
      <c r="A219" s="887" t="s">
        <v>2748</v>
      </c>
      <c r="B219" s="887"/>
      <c r="C219" s="887"/>
      <c r="D219" s="887"/>
      <c r="E219" s="887"/>
      <c r="F219" s="887"/>
      <c r="G219" s="887"/>
      <c r="H219" s="886"/>
      <c r="I219" s="885"/>
      <c r="J219" s="857"/>
      <c r="K219" s="857"/>
    </row>
    <row r="220" spans="1:11" s="567" customFormat="1" ht="15" hidden="1" customHeight="1">
      <c r="A220" s="866"/>
      <c r="B220" s="732" t="s">
        <v>31</v>
      </c>
      <c r="C220" s="715" t="s">
        <v>32</v>
      </c>
      <c r="D220" s="715" t="s">
        <v>8</v>
      </c>
      <c r="E220" s="750" t="s">
        <v>2319</v>
      </c>
      <c r="F220" s="750" t="s">
        <v>9</v>
      </c>
      <c r="G220" s="750" t="s">
        <v>2721</v>
      </c>
    </row>
    <row r="221" spans="1:11" s="567" customFormat="1" ht="15" hidden="1" customHeight="1">
      <c r="A221" s="866"/>
      <c r="B221" s="883"/>
      <c r="C221" s="867"/>
      <c r="D221" s="867"/>
      <c r="E221" s="750" t="s">
        <v>2318</v>
      </c>
      <c r="F221" s="750" t="s">
        <v>35</v>
      </c>
      <c r="G221" s="750" t="s">
        <v>36</v>
      </c>
    </row>
    <row r="222" spans="1:11" s="567" customFormat="1" ht="15" hidden="1" customHeight="1">
      <c r="A222" s="866"/>
      <c r="B222" s="750" t="s">
        <v>1177</v>
      </c>
      <c r="C222" s="648" t="s">
        <v>1177</v>
      </c>
      <c r="D222" s="814" t="s">
        <v>2705</v>
      </c>
      <c r="E222" s="865">
        <f>F222-5</f>
        <v>43917</v>
      </c>
      <c r="F222" s="864">
        <v>43922</v>
      </c>
      <c r="G222" s="864">
        <f>F222+15</f>
        <v>43937</v>
      </c>
    </row>
    <row r="223" spans="1:11" s="567" customFormat="1" ht="15" hidden="1" customHeight="1">
      <c r="A223" s="866"/>
      <c r="B223" s="750" t="s">
        <v>2692</v>
      </c>
      <c r="C223" s="648" t="s">
        <v>2688</v>
      </c>
      <c r="D223" s="814"/>
      <c r="E223" s="865">
        <f>F223-5</f>
        <v>43924</v>
      </c>
      <c r="F223" s="864">
        <f>F222+7</f>
        <v>43929</v>
      </c>
      <c r="G223" s="864">
        <f>F223+15</f>
        <v>43944</v>
      </c>
    </row>
    <row r="224" spans="1:11" s="567" customFormat="1" ht="15" hidden="1" customHeight="1">
      <c r="A224" s="866"/>
      <c r="B224" s="750" t="s">
        <v>2691</v>
      </c>
      <c r="C224" s="648" t="s">
        <v>2688</v>
      </c>
      <c r="D224" s="814"/>
      <c r="E224" s="865">
        <f>F224-5</f>
        <v>43931</v>
      </c>
      <c r="F224" s="864">
        <f>F223+7</f>
        <v>43936</v>
      </c>
      <c r="G224" s="864">
        <f>F224+15</f>
        <v>43951</v>
      </c>
    </row>
    <row r="225" spans="1:7" s="567" customFormat="1" ht="15" hidden="1" customHeight="1">
      <c r="A225" s="866"/>
      <c r="B225" s="750" t="s">
        <v>2690</v>
      </c>
      <c r="C225" s="648" t="s">
        <v>2688</v>
      </c>
      <c r="D225" s="814"/>
      <c r="E225" s="865">
        <f>F225-5</f>
        <v>43938</v>
      </c>
      <c r="F225" s="864">
        <f>F224+7</f>
        <v>43943</v>
      </c>
      <c r="G225" s="864">
        <f>F225+15</f>
        <v>43958</v>
      </c>
    </row>
    <row r="226" spans="1:7" s="567" customFormat="1" ht="15" hidden="1">
      <c r="A226" s="866"/>
      <c r="B226" s="750" t="s">
        <v>2689</v>
      </c>
      <c r="C226" s="648" t="s">
        <v>2688</v>
      </c>
      <c r="D226" s="814"/>
      <c r="E226" s="865">
        <f>F226-5</f>
        <v>43945</v>
      </c>
      <c r="F226" s="864">
        <f>F225+7</f>
        <v>43950</v>
      </c>
      <c r="G226" s="864">
        <f>F226+15</f>
        <v>43965</v>
      </c>
    </row>
    <row r="227" spans="1:7" s="567" customFormat="1" ht="15" hidden="1">
      <c r="A227" s="866"/>
      <c r="B227" s="750"/>
      <c r="C227" s="648"/>
      <c r="D227" s="884"/>
      <c r="E227" s="865"/>
      <c r="F227" s="864"/>
      <c r="G227" s="864"/>
    </row>
    <row r="228" spans="1:7" s="567" customFormat="1" ht="15" customHeight="1">
      <c r="A228" s="866"/>
      <c r="B228" s="732" t="s">
        <v>31</v>
      </c>
      <c r="C228" s="715" t="s">
        <v>32</v>
      </c>
      <c r="D228" s="715" t="s">
        <v>8</v>
      </c>
      <c r="E228" s="750" t="s">
        <v>2319</v>
      </c>
      <c r="F228" s="750" t="s">
        <v>9</v>
      </c>
      <c r="G228" s="750" t="s">
        <v>2721</v>
      </c>
    </row>
    <row r="229" spans="1:7" s="567" customFormat="1" ht="15" customHeight="1">
      <c r="A229" s="866"/>
      <c r="B229" s="883"/>
      <c r="C229" s="867"/>
      <c r="D229" s="867"/>
      <c r="E229" s="750" t="s">
        <v>2318</v>
      </c>
      <c r="F229" s="750" t="s">
        <v>35</v>
      </c>
      <c r="G229" s="750" t="s">
        <v>36</v>
      </c>
    </row>
    <row r="230" spans="1:7" s="567" customFormat="1" ht="15" customHeight="1">
      <c r="A230" s="866"/>
      <c r="B230" s="750" t="s">
        <v>2747</v>
      </c>
      <c r="C230" s="648" t="s">
        <v>2746</v>
      </c>
      <c r="D230" s="814" t="s">
        <v>2745</v>
      </c>
      <c r="E230" s="865">
        <f>F230-5</f>
        <v>43918</v>
      </c>
      <c r="F230" s="864">
        <v>43923</v>
      </c>
      <c r="G230" s="864">
        <f>F230+17</f>
        <v>43940</v>
      </c>
    </row>
    <row r="231" spans="1:7" s="567" customFormat="1" ht="15" customHeight="1">
      <c r="A231" s="866"/>
      <c r="B231" s="750" t="s">
        <v>2744</v>
      </c>
      <c r="C231" s="648" t="s">
        <v>2743</v>
      </c>
      <c r="D231" s="814"/>
      <c r="E231" s="865">
        <f>F231-5</f>
        <v>43925</v>
      </c>
      <c r="F231" s="864">
        <f>F230+7</f>
        <v>43930</v>
      </c>
      <c r="G231" s="864">
        <f>F231+17</f>
        <v>43947</v>
      </c>
    </row>
    <row r="232" spans="1:7" s="567" customFormat="1" ht="15" customHeight="1">
      <c r="A232" s="866"/>
      <c r="B232" s="881" t="s">
        <v>2742</v>
      </c>
      <c r="C232" s="648" t="s">
        <v>2741</v>
      </c>
      <c r="D232" s="814"/>
      <c r="E232" s="865">
        <f>F232-5</f>
        <v>43932</v>
      </c>
      <c r="F232" s="864">
        <f>F231+7</f>
        <v>43937</v>
      </c>
      <c r="G232" s="864">
        <f>F232+17</f>
        <v>43954</v>
      </c>
    </row>
    <row r="233" spans="1:7" s="567" customFormat="1" ht="15" customHeight="1">
      <c r="A233" s="866"/>
      <c r="B233" s="750" t="s">
        <v>2740</v>
      </c>
      <c r="C233" s="648" t="s">
        <v>2739</v>
      </c>
      <c r="D233" s="814"/>
      <c r="E233" s="865">
        <f>F233-5</f>
        <v>43939</v>
      </c>
      <c r="F233" s="864">
        <f>F232+7</f>
        <v>43944</v>
      </c>
      <c r="G233" s="864">
        <f>F233+17</f>
        <v>43961</v>
      </c>
    </row>
    <row r="234" spans="1:7" s="567" customFormat="1" ht="15">
      <c r="A234" s="866"/>
      <c r="B234" s="750" t="s">
        <v>2738</v>
      </c>
      <c r="C234" s="648" t="s">
        <v>2737</v>
      </c>
      <c r="D234" s="814"/>
      <c r="E234" s="865">
        <f>F234-5</f>
        <v>43946</v>
      </c>
      <c r="F234" s="864">
        <f>F233+7</f>
        <v>43951</v>
      </c>
      <c r="G234" s="864">
        <f>F234+17</f>
        <v>43968</v>
      </c>
    </row>
    <row r="235" spans="1:7" s="567" customFormat="1" ht="15" hidden="1">
      <c r="A235" s="866"/>
      <c r="B235" s="876"/>
      <c r="C235" s="808"/>
      <c r="D235" s="882"/>
      <c r="E235" s="865"/>
      <c r="F235" s="864"/>
      <c r="G235" s="864"/>
    </row>
    <row r="236" spans="1:7" s="567" customFormat="1" ht="15" hidden="1" customHeight="1">
      <c r="A236" s="866"/>
      <c r="B236" s="731" t="s">
        <v>31</v>
      </c>
      <c r="C236" s="659" t="s">
        <v>32</v>
      </c>
      <c r="D236" s="659" t="s">
        <v>8</v>
      </c>
      <c r="E236" s="750" t="s">
        <v>2319</v>
      </c>
      <c r="F236" s="750" t="s">
        <v>9</v>
      </c>
      <c r="G236" s="750" t="s">
        <v>2721</v>
      </c>
    </row>
    <row r="237" spans="1:7" s="567" customFormat="1" ht="15" hidden="1" customHeight="1">
      <c r="A237" s="866"/>
      <c r="B237" s="848"/>
      <c r="C237" s="657"/>
      <c r="D237" s="657"/>
      <c r="E237" s="750" t="s">
        <v>2318</v>
      </c>
      <c r="F237" s="750" t="s">
        <v>35</v>
      </c>
      <c r="G237" s="750" t="s">
        <v>36</v>
      </c>
    </row>
    <row r="238" spans="1:7" s="567" customFormat="1" ht="15" hidden="1" customHeight="1">
      <c r="A238" s="866"/>
      <c r="B238" s="750" t="s">
        <v>2533</v>
      </c>
      <c r="C238" s="648" t="s">
        <v>2532</v>
      </c>
      <c r="D238" s="814" t="s">
        <v>2659</v>
      </c>
      <c r="E238" s="865">
        <f>F238-5</f>
        <v>43920</v>
      </c>
      <c r="F238" s="864">
        <v>43925</v>
      </c>
      <c r="G238" s="864">
        <f>F238+21</f>
        <v>43946</v>
      </c>
    </row>
    <row r="239" spans="1:7" s="567" customFormat="1" ht="15" hidden="1" customHeight="1">
      <c r="A239" s="866"/>
      <c r="B239" s="750" t="s">
        <v>2531</v>
      </c>
      <c r="C239" s="648" t="s">
        <v>2530</v>
      </c>
      <c r="D239" s="814"/>
      <c r="E239" s="865">
        <f>F239-5</f>
        <v>43927</v>
      </c>
      <c r="F239" s="864">
        <f>F238+7</f>
        <v>43932</v>
      </c>
      <c r="G239" s="864">
        <f>F239+21</f>
        <v>43953</v>
      </c>
    </row>
    <row r="240" spans="1:7" s="567" customFormat="1" ht="15" hidden="1" customHeight="1">
      <c r="A240" s="866"/>
      <c r="B240" s="881" t="s">
        <v>2529</v>
      </c>
      <c r="C240" s="648" t="s">
        <v>2528</v>
      </c>
      <c r="D240" s="814"/>
      <c r="E240" s="865">
        <f>F240-5</f>
        <v>43934</v>
      </c>
      <c r="F240" s="864">
        <f>F239+7</f>
        <v>43939</v>
      </c>
      <c r="G240" s="864">
        <f>F240+21</f>
        <v>43960</v>
      </c>
    </row>
    <row r="241" spans="1:8" s="567" customFormat="1" ht="15" hidden="1" customHeight="1">
      <c r="A241" s="866"/>
      <c r="B241" s="750" t="s">
        <v>2527</v>
      </c>
      <c r="C241" s="648" t="s">
        <v>2526</v>
      </c>
      <c r="D241" s="814"/>
      <c r="E241" s="865">
        <f>F241-5</f>
        <v>43941</v>
      </c>
      <c r="F241" s="864">
        <f>F240+7</f>
        <v>43946</v>
      </c>
      <c r="G241" s="864">
        <f>F241+21</f>
        <v>43967</v>
      </c>
    </row>
    <row r="242" spans="1:8" s="567" customFormat="1" ht="15" hidden="1">
      <c r="A242" s="866"/>
      <c r="B242" s="750" t="s">
        <v>2525</v>
      </c>
      <c r="C242" s="648" t="s">
        <v>2524</v>
      </c>
      <c r="D242" s="814"/>
      <c r="E242" s="865">
        <f>F242-5</f>
        <v>43948</v>
      </c>
      <c r="F242" s="864">
        <f>F241+7</f>
        <v>43953</v>
      </c>
      <c r="G242" s="864">
        <f>F242+21</f>
        <v>43974</v>
      </c>
    </row>
    <row r="243" spans="1:8" s="566" customFormat="1" ht="15">
      <c r="A243" s="716"/>
      <c r="B243" s="732" t="s">
        <v>31</v>
      </c>
      <c r="C243" s="725" t="s">
        <v>32</v>
      </c>
      <c r="D243" s="725" t="s">
        <v>8</v>
      </c>
      <c r="E243" s="636" t="s">
        <v>2319</v>
      </c>
      <c r="F243" s="636" t="s">
        <v>9</v>
      </c>
      <c r="G243" s="750" t="s">
        <v>2721</v>
      </c>
      <c r="H243" s="863"/>
    </row>
    <row r="244" spans="1:8" s="566" customFormat="1" ht="15">
      <c r="A244" s="716"/>
      <c r="B244" s="767"/>
      <c r="C244" s="769"/>
      <c r="D244" s="769"/>
      <c r="E244" s="636" t="s">
        <v>2318</v>
      </c>
      <c r="F244" s="636" t="s">
        <v>35</v>
      </c>
      <c r="G244" s="636" t="s">
        <v>36</v>
      </c>
      <c r="H244" s="863"/>
    </row>
    <row r="245" spans="1:8" s="566" customFormat="1" ht="15" customHeight="1">
      <c r="A245" s="716"/>
      <c r="B245" s="751" t="s">
        <v>2719</v>
      </c>
      <c r="C245" s="751" t="s">
        <v>2718</v>
      </c>
      <c r="D245" s="862" t="s">
        <v>2585</v>
      </c>
      <c r="E245" s="632">
        <f>F245-5</f>
        <v>43921</v>
      </c>
      <c r="F245" s="670">
        <v>43926</v>
      </c>
      <c r="G245" s="670">
        <f>F245+24</f>
        <v>43950</v>
      </c>
    </row>
    <row r="246" spans="1:8" s="566" customFormat="1" ht="15" customHeight="1">
      <c r="A246" s="716"/>
      <c r="B246" s="751" t="s">
        <v>2717</v>
      </c>
      <c r="C246" s="751" t="s">
        <v>2716</v>
      </c>
      <c r="D246" s="861"/>
      <c r="E246" s="632">
        <f>F246-5</f>
        <v>43928</v>
      </c>
      <c r="F246" s="670">
        <f>F245+7</f>
        <v>43933</v>
      </c>
      <c r="G246" s="670">
        <f>F246+24</f>
        <v>43957</v>
      </c>
    </row>
    <row r="247" spans="1:8" s="566" customFormat="1" ht="15" customHeight="1">
      <c r="A247" s="716"/>
      <c r="B247" s="751" t="s">
        <v>2715</v>
      </c>
      <c r="C247" s="751" t="s">
        <v>2714</v>
      </c>
      <c r="D247" s="861"/>
      <c r="E247" s="632">
        <f>F247-5</f>
        <v>43935</v>
      </c>
      <c r="F247" s="670">
        <f>F246+7</f>
        <v>43940</v>
      </c>
      <c r="G247" s="670">
        <f>F247+24</f>
        <v>43964</v>
      </c>
    </row>
    <row r="248" spans="1:8" s="566" customFormat="1" ht="15" customHeight="1">
      <c r="A248" s="716"/>
      <c r="B248" s="751" t="s">
        <v>2713</v>
      </c>
      <c r="C248" s="751" t="s">
        <v>2712</v>
      </c>
      <c r="D248" s="861"/>
      <c r="E248" s="632">
        <f>F248-5</f>
        <v>43942</v>
      </c>
      <c r="F248" s="670">
        <f>F247+7</f>
        <v>43947</v>
      </c>
      <c r="G248" s="670">
        <f>F248+24</f>
        <v>43971</v>
      </c>
    </row>
    <row r="249" spans="1:8" s="566" customFormat="1" ht="15" customHeight="1">
      <c r="A249" s="695"/>
      <c r="B249" s="751" t="s">
        <v>2711</v>
      </c>
      <c r="C249" s="751" t="s">
        <v>2710</v>
      </c>
      <c r="D249" s="860"/>
      <c r="E249" s="632">
        <f>F249-5</f>
        <v>43949</v>
      </c>
      <c r="F249" s="670">
        <f>F248+7</f>
        <v>43954</v>
      </c>
      <c r="G249" s="670">
        <f>F249+24</f>
        <v>43978</v>
      </c>
    </row>
    <row r="250" spans="1:8" s="567" customFormat="1" ht="15" customHeight="1">
      <c r="A250" s="866"/>
      <c r="B250" s="731" t="s">
        <v>1157</v>
      </c>
      <c r="C250" s="659" t="s">
        <v>2735</v>
      </c>
      <c r="D250" s="659" t="s">
        <v>8</v>
      </c>
      <c r="E250" s="750" t="s">
        <v>2319</v>
      </c>
      <c r="F250" s="750" t="s">
        <v>9</v>
      </c>
      <c r="G250" s="750" t="s">
        <v>2721</v>
      </c>
    </row>
    <row r="251" spans="1:8" s="567" customFormat="1" ht="15" customHeight="1">
      <c r="A251" s="866"/>
      <c r="B251" s="848"/>
      <c r="C251" s="657"/>
      <c r="D251" s="657"/>
      <c r="E251" s="750" t="s">
        <v>2318</v>
      </c>
      <c r="F251" s="750" t="s">
        <v>35</v>
      </c>
      <c r="G251" s="750" t="s">
        <v>36</v>
      </c>
    </row>
    <row r="252" spans="1:8" s="567" customFormat="1" ht="15" customHeight="1">
      <c r="A252" s="866"/>
      <c r="B252" s="750" t="s">
        <v>2736</v>
      </c>
      <c r="C252" s="648" t="s">
        <v>1129</v>
      </c>
      <c r="D252" s="862" t="s">
        <v>2606</v>
      </c>
      <c r="E252" s="865">
        <f>F252-5</f>
        <v>43917</v>
      </c>
      <c r="F252" s="864">
        <v>43922</v>
      </c>
      <c r="G252" s="864">
        <f>F252+17</f>
        <v>43939</v>
      </c>
    </row>
    <row r="253" spans="1:8" s="567" customFormat="1" ht="15" customHeight="1">
      <c r="A253" s="866"/>
      <c r="B253" s="750" t="s">
        <v>2686</v>
      </c>
      <c r="C253" s="648" t="s">
        <v>1185</v>
      </c>
      <c r="D253" s="861"/>
      <c r="E253" s="865">
        <f>F253-5</f>
        <v>43924</v>
      </c>
      <c r="F253" s="864">
        <f>F252+7</f>
        <v>43929</v>
      </c>
      <c r="G253" s="864">
        <f>F253+17</f>
        <v>43946</v>
      </c>
    </row>
    <row r="254" spans="1:8" s="567" customFormat="1" ht="15" customHeight="1">
      <c r="A254" s="866"/>
      <c r="B254" s="750" t="s">
        <v>2661</v>
      </c>
      <c r="C254" s="648" t="s">
        <v>2616</v>
      </c>
      <c r="D254" s="861"/>
      <c r="E254" s="865">
        <f>F254-5</f>
        <v>43931</v>
      </c>
      <c r="F254" s="864">
        <f>F253+7</f>
        <v>43936</v>
      </c>
      <c r="G254" s="864">
        <f>F254+17</f>
        <v>43953</v>
      </c>
    </row>
    <row r="255" spans="1:8" s="567" customFormat="1" ht="15" customHeight="1">
      <c r="A255" s="866"/>
      <c r="B255" s="808" t="s">
        <v>2685</v>
      </c>
      <c r="C255" s="648" t="s">
        <v>2684</v>
      </c>
      <c r="D255" s="861"/>
      <c r="E255" s="865">
        <f>F255-5</f>
        <v>43938</v>
      </c>
      <c r="F255" s="864">
        <f>F254+7</f>
        <v>43943</v>
      </c>
      <c r="G255" s="864">
        <f>F255+17</f>
        <v>43960</v>
      </c>
    </row>
    <row r="256" spans="1:8" s="567" customFormat="1" ht="15" customHeight="1">
      <c r="A256" s="866"/>
      <c r="B256" s="750" t="s">
        <v>2683</v>
      </c>
      <c r="C256" s="648" t="s">
        <v>2614</v>
      </c>
      <c r="D256" s="860"/>
      <c r="E256" s="865">
        <f>F256-5</f>
        <v>43945</v>
      </c>
      <c r="F256" s="864">
        <f>F255+7</f>
        <v>43950</v>
      </c>
      <c r="G256" s="864">
        <f>F256+17</f>
        <v>43967</v>
      </c>
    </row>
    <row r="257" spans="1:7" s="566" customFormat="1" ht="17.100000000000001" hidden="1" customHeight="1">
      <c r="A257" s="880"/>
      <c r="B257" s="871"/>
      <c r="C257" s="879"/>
      <c r="D257" s="878"/>
      <c r="E257" s="632"/>
      <c r="F257" s="670"/>
      <c r="G257" s="670"/>
    </row>
    <row r="258" spans="1:7" s="567" customFormat="1" ht="15" hidden="1" customHeight="1">
      <c r="A258" s="866"/>
      <c r="B258" s="731" t="s">
        <v>1157</v>
      </c>
      <c r="C258" s="659" t="s">
        <v>2735</v>
      </c>
      <c r="D258" s="659" t="s">
        <v>8</v>
      </c>
      <c r="E258" s="750" t="s">
        <v>2319</v>
      </c>
      <c r="F258" s="750" t="s">
        <v>9</v>
      </c>
      <c r="G258" s="750" t="s">
        <v>2721</v>
      </c>
    </row>
    <row r="259" spans="1:7" s="567" customFormat="1" ht="15" hidden="1" customHeight="1">
      <c r="A259" s="866"/>
      <c r="B259" s="848"/>
      <c r="C259" s="657"/>
      <c r="D259" s="657"/>
      <c r="E259" s="750" t="s">
        <v>2318</v>
      </c>
      <c r="F259" s="750" t="s">
        <v>35</v>
      </c>
      <c r="G259" s="750" t="s">
        <v>36</v>
      </c>
    </row>
    <row r="260" spans="1:7" s="567" customFormat="1" ht="15" hidden="1" customHeight="1">
      <c r="A260" s="866"/>
      <c r="B260" s="750" t="s">
        <v>2615</v>
      </c>
      <c r="C260" s="648" t="s">
        <v>2734</v>
      </c>
      <c r="D260" s="862" t="s">
        <v>2618</v>
      </c>
      <c r="E260" s="865">
        <f>F260-5</f>
        <v>43918</v>
      </c>
      <c r="F260" s="864">
        <v>43923</v>
      </c>
      <c r="G260" s="864">
        <f>F260+17</f>
        <v>43940</v>
      </c>
    </row>
    <row r="261" spans="1:7" s="567" customFormat="1" ht="15" hidden="1" customHeight="1">
      <c r="A261" s="866"/>
      <c r="B261" s="750" t="s">
        <v>2617</v>
      </c>
      <c r="C261" s="648" t="s">
        <v>2733</v>
      </c>
      <c r="D261" s="861"/>
      <c r="E261" s="865">
        <f>F261-5</f>
        <v>43925</v>
      </c>
      <c r="F261" s="864">
        <f>F260+7</f>
        <v>43930</v>
      </c>
      <c r="G261" s="864">
        <f>F261+17</f>
        <v>43947</v>
      </c>
    </row>
    <row r="262" spans="1:7" s="567" customFormat="1" ht="15" hidden="1" customHeight="1">
      <c r="A262" s="866"/>
      <c r="B262" s="750" t="s">
        <v>2731</v>
      </c>
      <c r="C262" s="648" t="s">
        <v>1129</v>
      </c>
      <c r="D262" s="861"/>
      <c r="E262" s="865">
        <f>F262-5</f>
        <v>43932</v>
      </c>
      <c r="F262" s="864">
        <f>F261+7</f>
        <v>43937</v>
      </c>
      <c r="G262" s="864">
        <f>F262+17</f>
        <v>43954</v>
      </c>
    </row>
    <row r="263" spans="1:7" s="567" customFormat="1" ht="15" hidden="1" customHeight="1">
      <c r="A263" s="866"/>
      <c r="B263" s="648" t="s">
        <v>2732</v>
      </c>
      <c r="C263" s="648" t="s">
        <v>2654</v>
      </c>
      <c r="D263" s="860"/>
      <c r="E263" s="865">
        <f>F263-5</f>
        <v>43939</v>
      </c>
      <c r="F263" s="864">
        <f>F262+7</f>
        <v>43944</v>
      </c>
      <c r="G263" s="864">
        <f>F263+17</f>
        <v>43961</v>
      </c>
    </row>
    <row r="264" spans="1:7" s="567" customFormat="1" ht="15" hidden="1" customHeight="1">
      <c r="A264" s="866"/>
      <c r="B264" s="750" t="s">
        <v>2615</v>
      </c>
      <c r="C264" s="648" t="s">
        <v>2684</v>
      </c>
      <c r="D264" s="877"/>
      <c r="E264" s="865">
        <f>F264-5</f>
        <v>43946</v>
      </c>
      <c r="F264" s="864">
        <f>F263+7</f>
        <v>43951</v>
      </c>
      <c r="G264" s="864">
        <f>F264+17</f>
        <v>43968</v>
      </c>
    </row>
    <row r="265" spans="1:7" s="567" customFormat="1" ht="15" hidden="1" customHeight="1">
      <c r="A265" s="866"/>
      <c r="B265" s="737" t="s">
        <v>31</v>
      </c>
      <c r="C265" s="715" t="s">
        <v>32</v>
      </c>
      <c r="D265" s="715" t="s">
        <v>8</v>
      </c>
      <c r="E265" s="750" t="s">
        <v>2319</v>
      </c>
      <c r="F265" s="750" t="s">
        <v>9</v>
      </c>
      <c r="G265" s="750" t="s">
        <v>2721</v>
      </c>
    </row>
    <row r="266" spans="1:7" s="567" customFormat="1" ht="15" hidden="1" customHeight="1">
      <c r="A266" s="866"/>
      <c r="B266" s="868"/>
      <c r="C266" s="867"/>
      <c r="D266" s="867"/>
      <c r="E266" s="750" t="s">
        <v>2318</v>
      </c>
      <c r="F266" s="750" t="s">
        <v>35</v>
      </c>
      <c r="G266" s="750" t="s">
        <v>36</v>
      </c>
    </row>
    <row r="267" spans="1:7" s="567" customFormat="1" ht="15" hidden="1" customHeight="1">
      <c r="A267" s="866"/>
      <c r="B267" s="750" t="s">
        <v>2661</v>
      </c>
      <c r="C267" s="648" t="s">
        <v>2660</v>
      </c>
      <c r="D267" s="814" t="s">
        <v>2659</v>
      </c>
      <c r="E267" s="865">
        <f>F267-5</f>
        <v>43583</v>
      </c>
      <c r="F267" s="864">
        <v>43588</v>
      </c>
      <c r="G267" s="864">
        <f>F267+15</f>
        <v>43603</v>
      </c>
    </row>
    <row r="268" spans="1:7" s="567" customFormat="1" ht="15" hidden="1" customHeight="1">
      <c r="A268" s="866"/>
      <c r="B268" s="750" t="s">
        <v>2658</v>
      </c>
      <c r="C268" s="648" t="s">
        <v>2657</v>
      </c>
      <c r="D268" s="814"/>
      <c r="E268" s="865">
        <f>F268-5</f>
        <v>43590</v>
      </c>
      <c r="F268" s="864">
        <f>F267+7</f>
        <v>43595</v>
      </c>
      <c r="G268" s="864">
        <f>F268+15</f>
        <v>43610</v>
      </c>
    </row>
    <row r="269" spans="1:7" s="567" customFormat="1" ht="15" hidden="1" customHeight="1">
      <c r="A269" s="866"/>
      <c r="B269" s="750" t="s">
        <v>1177</v>
      </c>
      <c r="C269" s="750" t="s">
        <v>1177</v>
      </c>
      <c r="D269" s="814"/>
      <c r="E269" s="865">
        <f>F269-5</f>
        <v>43597</v>
      </c>
      <c r="F269" s="864">
        <f>F268+7</f>
        <v>43602</v>
      </c>
      <c r="G269" s="864">
        <f>F269+15</f>
        <v>43617</v>
      </c>
    </row>
    <row r="270" spans="1:7" s="567" customFormat="1" ht="15" hidden="1" customHeight="1">
      <c r="A270" s="866"/>
      <c r="B270" s="750" t="s">
        <v>2656</v>
      </c>
      <c r="C270" s="648" t="s">
        <v>2655</v>
      </c>
      <c r="D270" s="814"/>
      <c r="E270" s="865">
        <f>F270-5</f>
        <v>43604</v>
      </c>
      <c r="F270" s="864">
        <f>F269+7</f>
        <v>43609</v>
      </c>
      <c r="G270" s="864">
        <f>F270+15</f>
        <v>43624</v>
      </c>
    </row>
    <row r="271" spans="1:7" s="567" customFormat="1" ht="15" hidden="1">
      <c r="A271" s="866"/>
      <c r="B271" s="876" t="s">
        <v>1841</v>
      </c>
      <c r="C271" s="808" t="s">
        <v>2654</v>
      </c>
      <c r="D271" s="862"/>
      <c r="E271" s="875">
        <f>F271-5</f>
        <v>43611</v>
      </c>
      <c r="F271" s="874">
        <f>F270+7</f>
        <v>43616</v>
      </c>
      <c r="G271" s="874">
        <f>F271+15</f>
        <v>43631</v>
      </c>
    </row>
    <row r="272" spans="1:7" s="567" customFormat="1" ht="15" hidden="1" customHeight="1">
      <c r="A272" s="866"/>
      <c r="B272" s="873" t="s">
        <v>1157</v>
      </c>
      <c r="C272" s="657" t="s">
        <v>32</v>
      </c>
      <c r="D272" s="657" t="s">
        <v>8</v>
      </c>
      <c r="E272" s="872" t="s">
        <v>2319</v>
      </c>
      <c r="F272" s="872" t="s">
        <v>9</v>
      </c>
      <c r="G272" s="872" t="s">
        <v>2721</v>
      </c>
    </row>
    <row r="273" spans="1:8" s="567" customFormat="1" ht="15" hidden="1" customHeight="1">
      <c r="A273" s="866"/>
      <c r="B273" s="868"/>
      <c r="C273" s="867"/>
      <c r="D273" s="867"/>
      <c r="E273" s="750" t="s">
        <v>2318</v>
      </c>
      <c r="F273" s="750" t="s">
        <v>35</v>
      </c>
      <c r="G273" s="750" t="s">
        <v>36</v>
      </c>
    </row>
    <row r="274" spans="1:8" s="567" customFormat="1" ht="15" hidden="1" customHeight="1">
      <c r="A274" s="866"/>
      <c r="B274" s="750" t="s">
        <v>2731</v>
      </c>
      <c r="C274" s="648" t="s">
        <v>2730</v>
      </c>
      <c r="D274" s="814" t="s">
        <v>2606</v>
      </c>
      <c r="E274" s="865">
        <f>F274-5</f>
        <v>43765</v>
      </c>
      <c r="F274" s="864">
        <v>43770</v>
      </c>
      <c r="G274" s="864">
        <f>F274+15</f>
        <v>43785</v>
      </c>
    </row>
    <row r="275" spans="1:8" s="567" customFormat="1" ht="15" hidden="1" customHeight="1">
      <c r="A275" s="866"/>
      <c r="B275" s="750" t="s">
        <v>2613</v>
      </c>
      <c r="C275" s="648" t="s">
        <v>2729</v>
      </c>
      <c r="D275" s="814"/>
      <c r="E275" s="865">
        <f>F275-5</f>
        <v>43772</v>
      </c>
      <c r="F275" s="864">
        <f>F274+7</f>
        <v>43777</v>
      </c>
      <c r="G275" s="864">
        <f>F275+15</f>
        <v>43792</v>
      </c>
    </row>
    <row r="276" spans="1:8" s="567" customFormat="1" ht="15" hidden="1" customHeight="1">
      <c r="A276" s="866"/>
      <c r="B276" s="750" t="s">
        <v>2611</v>
      </c>
      <c r="C276" s="648" t="s">
        <v>2728</v>
      </c>
      <c r="D276" s="814"/>
      <c r="E276" s="865">
        <f>F276-5</f>
        <v>43779</v>
      </c>
      <c r="F276" s="864">
        <f>F275+7</f>
        <v>43784</v>
      </c>
      <c r="G276" s="864">
        <f>F276+15</f>
        <v>43799</v>
      </c>
    </row>
    <row r="277" spans="1:8" s="567" customFormat="1" ht="15" hidden="1" customHeight="1">
      <c r="A277" s="866"/>
      <c r="B277" s="808" t="s">
        <v>2615</v>
      </c>
      <c r="C277" s="648" t="s">
        <v>2727</v>
      </c>
      <c r="D277" s="814"/>
      <c r="E277" s="865">
        <f>F277-5</f>
        <v>43786</v>
      </c>
      <c r="F277" s="864">
        <f>F276+7</f>
        <v>43791</v>
      </c>
      <c r="G277" s="864">
        <f>F277+15</f>
        <v>43806</v>
      </c>
    </row>
    <row r="278" spans="1:8" s="567" customFormat="1" ht="15" hidden="1">
      <c r="A278" s="866"/>
      <c r="B278" s="750" t="s">
        <v>2620</v>
      </c>
      <c r="C278" s="648" t="s">
        <v>2726</v>
      </c>
      <c r="D278" s="814"/>
      <c r="E278" s="865">
        <f>F278-5</f>
        <v>43793</v>
      </c>
      <c r="F278" s="864">
        <f>F277+7</f>
        <v>43798</v>
      </c>
      <c r="G278" s="864">
        <f>F278+15</f>
        <v>43813</v>
      </c>
    </row>
    <row r="279" spans="1:8" s="567" customFormat="1" ht="15" hidden="1">
      <c r="A279" s="729" t="s">
        <v>2725</v>
      </c>
      <c r="B279" s="729"/>
      <c r="C279" s="729"/>
      <c r="D279" s="729"/>
      <c r="E279" s="729"/>
      <c r="F279" s="729"/>
      <c r="G279" s="729"/>
      <c r="H279" s="869"/>
    </row>
    <row r="280" spans="1:8" s="567" customFormat="1" ht="15" hidden="1" customHeight="1">
      <c r="A280" s="773"/>
      <c r="B280" s="731" t="s">
        <v>31</v>
      </c>
      <c r="C280" s="659" t="s">
        <v>32</v>
      </c>
      <c r="D280" s="659" t="s">
        <v>8</v>
      </c>
      <c r="E280" s="750" t="s">
        <v>2319</v>
      </c>
      <c r="F280" s="750" t="s">
        <v>9</v>
      </c>
      <c r="G280" s="750" t="s">
        <v>264</v>
      </c>
      <c r="H280" s="869"/>
    </row>
    <row r="281" spans="1:8" s="567" customFormat="1" ht="15" hidden="1" customHeight="1">
      <c r="A281" s="773"/>
      <c r="B281" s="848"/>
      <c r="C281" s="657"/>
      <c r="D281" s="657"/>
      <c r="E281" s="750" t="s">
        <v>2318</v>
      </c>
      <c r="F281" s="750" t="s">
        <v>35</v>
      </c>
      <c r="G281" s="750" t="s">
        <v>36</v>
      </c>
      <c r="H281" s="869"/>
    </row>
    <row r="282" spans="1:8" s="567" customFormat="1" ht="15" hidden="1" customHeight="1">
      <c r="A282" s="773"/>
      <c r="B282" s="750" t="s">
        <v>2608</v>
      </c>
      <c r="C282" s="648" t="s">
        <v>2607</v>
      </c>
      <c r="D282" s="814" t="s">
        <v>191</v>
      </c>
      <c r="E282" s="842">
        <f>F282-5</f>
        <v>43799</v>
      </c>
      <c r="F282" s="831">
        <v>43804</v>
      </c>
      <c r="G282" s="831">
        <f>F282+23</f>
        <v>43827</v>
      </c>
      <c r="H282" s="869"/>
    </row>
    <row r="283" spans="1:8" s="567" customFormat="1" ht="15" hidden="1" customHeight="1">
      <c r="A283" s="773"/>
      <c r="B283" s="750" t="s">
        <v>2605</v>
      </c>
      <c r="C283" s="648" t="s">
        <v>2604</v>
      </c>
      <c r="D283" s="814"/>
      <c r="E283" s="842">
        <f>F283-5</f>
        <v>43806</v>
      </c>
      <c r="F283" s="831">
        <f>F282+7</f>
        <v>43811</v>
      </c>
      <c r="G283" s="831">
        <f>F283+23</f>
        <v>43834</v>
      </c>
      <c r="H283" s="869"/>
    </row>
    <row r="284" spans="1:8" s="567" customFormat="1" ht="15" hidden="1" customHeight="1">
      <c r="A284" s="773"/>
      <c r="B284" s="750" t="s">
        <v>2603</v>
      </c>
      <c r="C284" s="750" t="s">
        <v>2602</v>
      </c>
      <c r="D284" s="814"/>
      <c r="E284" s="842">
        <f>F284-5</f>
        <v>43813</v>
      </c>
      <c r="F284" s="831">
        <f>F283+7</f>
        <v>43818</v>
      </c>
      <c r="G284" s="831">
        <f>F284+23</f>
        <v>43841</v>
      </c>
      <c r="H284" s="869"/>
    </row>
    <row r="285" spans="1:8" s="567" customFormat="1" ht="15" hidden="1" customHeight="1">
      <c r="A285" s="773"/>
      <c r="B285" s="750" t="s">
        <v>2601</v>
      </c>
      <c r="C285" s="648" t="s">
        <v>2600</v>
      </c>
      <c r="D285" s="814"/>
      <c r="E285" s="842">
        <f>F285-5</f>
        <v>43820</v>
      </c>
      <c r="F285" s="831">
        <f>F284+7</f>
        <v>43825</v>
      </c>
      <c r="G285" s="831">
        <f>F285+23</f>
        <v>43848</v>
      </c>
      <c r="H285" s="869"/>
    </row>
    <row r="286" spans="1:8" s="567" customFormat="1" ht="15.95" hidden="1" customHeight="1">
      <c r="A286" s="773"/>
      <c r="B286" s="750" t="s">
        <v>2599</v>
      </c>
      <c r="C286" s="648" t="s">
        <v>2598</v>
      </c>
      <c r="D286" s="814"/>
      <c r="E286" s="842">
        <f>F286-5</f>
        <v>43827</v>
      </c>
      <c r="F286" s="831">
        <f>F285+7</f>
        <v>43832</v>
      </c>
      <c r="G286" s="831">
        <f>F286+23</f>
        <v>43855</v>
      </c>
      <c r="H286" s="869"/>
    </row>
    <row r="287" spans="1:8" s="567" customFormat="1" ht="15.95" hidden="1" customHeight="1">
      <c r="A287" s="773"/>
      <c r="B287" s="871"/>
      <c r="C287" s="871"/>
      <c r="D287" s="870"/>
      <c r="E287" s="680"/>
      <c r="F287" s="839"/>
      <c r="G287" s="839"/>
      <c r="H287" s="869"/>
    </row>
    <row r="288" spans="1:8" s="567" customFormat="1" ht="15" hidden="1" customHeight="1">
      <c r="A288" s="773"/>
      <c r="B288" s="732" t="s">
        <v>31</v>
      </c>
      <c r="C288" s="715" t="s">
        <v>32</v>
      </c>
      <c r="D288" s="715" t="s">
        <v>8</v>
      </c>
      <c r="E288" s="750" t="s">
        <v>2319</v>
      </c>
      <c r="F288" s="750" t="s">
        <v>9</v>
      </c>
      <c r="G288" s="750" t="s">
        <v>264</v>
      </c>
      <c r="H288" s="869"/>
    </row>
    <row r="289" spans="1:8" s="567" customFormat="1" ht="15" hidden="1" customHeight="1">
      <c r="A289" s="773"/>
      <c r="B289" s="811"/>
      <c r="C289" s="815"/>
      <c r="D289" s="867"/>
      <c r="E289" s="750" t="s">
        <v>2318</v>
      </c>
      <c r="F289" s="750" t="s">
        <v>35</v>
      </c>
      <c r="G289" s="750" t="s">
        <v>36</v>
      </c>
      <c r="H289" s="869"/>
    </row>
    <row r="290" spans="1:8" s="567" customFormat="1" ht="15" hidden="1" customHeight="1">
      <c r="A290" s="773"/>
      <c r="B290" s="816" t="s">
        <v>2678</v>
      </c>
      <c r="C290" s="816" t="s">
        <v>2694</v>
      </c>
      <c r="D290" s="814" t="s">
        <v>2462</v>
      </c>
      <c r="E290" s="842">
        <f>F290-5</f>
        <v>43795</v>
      </c>
      <c r="F290" s="831">
        <v>43800</v>
      </c>
      <c r="G290" s="831">
        <f>F290+26</f>
        <v>43826</v>
      </c>
      <c r="H290" s="869"/>
    </row>
    <row r="291" spans="1:8" s="567" customFormat="1" ht="15" hidden="1" customHeight="1">
      <c r="A291" s="773"/>
      <c r="B291" s="676" t="s">
        <v>1177</v>
      </c>
      <c r="C291" s="676" t="s">
        <v>1177</v>
      </c>
      <c r="D291" s="814"/>
      <c r="E291" s="842">
        <f>F291-5</f>
        <v>43802</v>
      </c>
      <c r="F291" s="831">
        <f>F290+7</f>
        <v>43807</v>
      </c>
      <c r="G291" s="831">
        <f>F291+26</f>
        <v>43833</v>
      </c>
      <c r="H291" s="869"/>
    </row>
    <row r="292" spans="1:8" s="567" customFormat="1" ht="15" hidden="1" customHeight="1">
      <c r="A292" s="773"/>
      <c r="B292" s="640" t="s">
        <v>2724</v>
      </c>
      <c r="C292" s="640" t="s">
        <v>2528</v>
      </c>
      <c r="D292" s="814"/>
      <c r="E292" s="842">
        <f>F292-5</f>
        <v>43809</v>
      </c>
      <c r="F292" s="831">
        <f>F291+7</f>
        <v>43814</v>
      </c>
      <c r="G292" s="831">
        <f>F292+26</f>
        <v>43840</v>
      </c>
      <c r="H292" s="869"/>
    </row>
    <row r="293" spans="1:8" s="567" customFormat="1" ht="15" hidden="1" customHeight="1">
      <c r="A293" s="773"/>
      <c r="B293" s="640" t="s">
        <v>2675</v>
      </c>
      <c r="C293" s="640" t="s">
        <v>2710</v>
      </c>
      <c r="D293" s="814"/>
      <c r="E293" s="842">
        <f>F293-5</f>
        <v>43816</v>
      </c>
      <c r="F293" s="831">
        <f>F292+7</f>
        <v>43821</v>
      </c>
      <c r="G293" s="831">
        <f>F293+26</f>
        <v>43847</v>
      </c>
      <c r="H293" s="869"/>
    </row>
    <row r="294" spans="1:8" s="567" customFormat="1" ht="15.95" hidden="1" customHeight="1">
      <c r="A294" s="773"/>
      <c r="B294" s="640" t="s">
        <v>2695</v>
      </c>
      <c r="C294" s="676" t="s">
        <v>2723</v>
      </c>
      <c r="D294" s="814"/>
      <c r="E294" s="842">
        <f>F294-5</f>
        <v>43823</v>
      </c>
      <c r="F294" s="831">
        <f>F293+7</f>
        <v>43828</v>
      </c>
      <c r="G294" s="831">
        <f>F294+26</f>
        <v>43854</v>
      </c>
      <c r="H294" s="869"/>
    </row>
    <row r="295" spans="1:8" s="567" customFormat="1" ht="16.5" customHeight="1">
      <c r="A295" s="729" t="s">
        <v>2722</v>
      </c>
      <c r="B295" s="729"/>
      <c r="C295" s="729"/>
      <c r="D295" s="729"/>
      <c r="E295" s="729"/>
      <c r="F295" s="729"/>
      <c r="G295" s="729"/>
      <c r="H295" s="869"/>
    </row>
    <row r="296" spans="1:8" s="567" customFormat="1" ht="15" hidden="1" customHeight="1">
      <c r="A296" s="866"/>
      <c r="B296" s="737" t="s">
        <v>31</v>
      </c>
      <c r="C296" s="715" t="s">
        <v>32</v>
      </c>
      <c r="D296" s="715" t="s">
        <v>8</v>
      </c>
      <c r="E296" s="750" t="s">
        <v>2319</v>
      </c>
      <c r="F296" s="750" t="s">
        <v>9</v>
      </c>
      <c r="G296" s="750" t="s">
        <v>2721</v>
      </c>
    </row>
    <row r="297" spans="1:8" s="567" customFormat="1" ht="15" hidden="1" customHeight="1">
      <c r="A297" s="866"/>
      <c r="B297" s="868"/>
      <c r="C297" s="867"/>
      <c r="D297" s="867"/>
      <c r="E297" s="750" t="s">
        <v>2318</v>
      </c>
      <c r="F297" s="750" t="s">
        <v>35</v>
      </c>
      <c r="G297" s="750" t="s">
        <v>36</v>
      </c>
    </row>
    <row r="298" spans="1:8" s="567" customFormat="1" ht="15" hidden="1" customHeight="1">
      <c r="A298" s="866"/>
      <c r="B298" s="750" t="s">
        <v>2661</v>
      </c>
      <c r="C298" s="648" t="s">
        <v>2660</v>
      </c>
      <c r="D298" s="814" t="s">
        <v>2659</v>
      </c>
      <c r="E298" s="865">
        <f>F298-5</f>
        <v>43583</v>
      </c>
      <c r="F298" s="864">
        <v>43588</v>
      </c>
      <c r="G298" s="864">
        <f>F298+15</f>
        <v>43603</v>
      </c>
    </row>
    <row r="299" spans="1:8" s="567" customFormat="1" ht="15" hidden="1" customHeight="1">
      <c r="A299" s="866"/>
      <c r="B299" s="750" t="s">
        <v>2658</v>
      </c>
      <c r="C299" s="648" t="s">
        <v>2657</v>
      </c>
      <c r="D299" s="814"/>
      <c r="E299" s="865">
        <f>F299-5</f>
        <v>43590</v>
      </c>
      <c r="F299" s="864">
        <f>F298+7</f>
        <v>43595</v>
      </c>
      <c r="G299" s="864">
        <f>F299+15</f>
        <v>43610</v>
      </c>
    </row>
    <row r="300" spans="1:8" s="567" customFormat="1" ht="15" hidden="1" customHeight="1">
      <c r="A300" s="866"/>
      <c r="B300" s="750" t="s">
        <v>1177</v>
      </c>
      <c r="C300" s="750" t="s">
        <v>1177</v>
      </c>
      <c r="D300" s="814"/>
      <c r="E300" s="865">
        <f>F300-5</f>
        <v>43597</v>
      </c>
      <c r="F300" s="864">
        <f>F299+7</f>
        <v>43602</v>
      </c>
      <c r="G300" s="864">
        <f>F300+15</f>
        <v>43617</v>
      </c>
    </row>
    <row r="301" spans="1:8" s="567" customFormat="1" ht="15" hidden="1" customHeight="1">
      <c r="A301" s="866"/>
      <c r="B301" s="750" t="s">
        <v>2656</v>
      </c>
      <c r="C301" s="648" t="s">
        <v>2655</v>
      </c>
      <c r="D301" s="814"/>
      <c r="E301" s="865">
        <f>F301-5</f>
        <v>43604</v>
      </c>
      <c r="F301" s="864">
        <f>F300+7</f>
        <v>43609</v>
      </c>
      <c r="G301" s="864">
        <f>F301+15</f>
        <v>43624</v>
      </c>
    </row>
    <row r="302" spans="1:8" s="567" customFormat="1" ht="15" hidden="1">
      <c r="A302" s="866"/>
      <c r="B302" s="750" t="s">
        <v>1841</v>
      </c>
      <c r="C302" s="648" t="s">
        <v>2654</v>
      </c>
      <c r="D302" s="814"/>
      <c r="E302" s="865">
        <f>F302-5</f>
        <v>43611</v>
      </c>
      <c r="F302" s="864">
        <f>F301+7</f>
        <v>43616</v>
      </c>
      <c r="G302" s="864">
        <f>F302+15</f>
        <v>43631</v>
      </c>
    </row>
    <row r="303" spans="1:8" s="566" customFormat="1" ht="15">
      <c r="A303" s="716"/>
      <c r="B303" s="732" t="s">
        <v>31</v>
      </c>
      <c r="C303" s="725" t="s">
        <v>32</v>
      </c>
      <c r="D303" s="725" t="s">
        <v>2720</v>
      </c>
      <c r="E303" s="636" t="s">
        <v>2319</v>
      </c>
      <c r="F303" s="636" t="s">
        <v>9</v>
      </c>
      <c r="G303" s="636" t="s">
        <v>1182</v>
      </c>
      <c r="H303" s="863"/>
    </row>
    <row r="304" spans="1:8" s="566" customFormat="1" ht="15">
      <c r="A304" s="716"/>
      <c r="B304" s="767"/>
      <c r="C304" s="769"/>
      <c r="D304" s="769"/>
      <c r="E304" s="636" t="s">
        <v>2318</v>
      </c>
      <c r="F304" s="636" t="s">
        <v>35</v>
      </c>
      <c r="G304" s="636" t="s">
        <v>36</v>
      </c>
      <c r="H304" s="863"/>
    </row>
    <row r="305" spans="1:11" s="566" customFormat="1" ht="15" customHeight="1">
      <c r="A305" s="716"/>
      <c r="B305" s="751" t="s">
        <v>2719</v>
      </c>
      <c r="C305" s="751" t="s">
        <v>2718</v>
      </c>
      <c r="D305" s="862" t="s">
        <v>2585</v>
      </c>
      <c r="E305" s="632">
        <f>F305-5</f>
        <v>43921</v>
      </c>
      <c r="F305" s="670">
        <v>43926</v>
      </c>
      <c r="G305" s="670">
        <f>F305+24</f>
        <v>43950</v>
      </c>
    </row>
    <row r="306" spans="1:11" s="566" customFormat="1" ht="15" customHeight="1">
      <c r="A306" s="716"/>
      <c r="B306" s="751" t="s">
        <v>2717</v>
      </c>
      <c r="C306" s="751" t="s">
        <v>2716</v>
      </c>
      <c r="D306" s="861"/>
      <c r="E306" s="632">
        <f>F306-5</f>
        <v>43928</v>
      </c>
      <c r="F306" s="670">
        <f>F305+7</f>
        <v>43933</v>
      </c>
      <c r="G306" s="670">
        <f>F306+24</f>
        <v>43957</v>
      </c>
    </row>
    <row r="307" spans="1:11" s="566" customFormat="1" ht="15" customHeight="1">
      <c r="A307" s="716"/>
      <c r="B307" s="751" t="s">
        <v>2715</v>
      </c>
      <c r="C307" s="751" t="s">
        <v>2714</v>
      </c>
      <c r="D307" s="861"/>
      <c r="E307" s="632">
        <f>F307-5</f>
        <v>43935</v>
      </c>
      <c r="F307" s="670">
        <f>F306+7</f>
        <v>43940</v>
      </c>
      <c r="G307" s="670">
        <f>F307+24</f>
        <v>43964</v>
      </c>
    </row>
    <row r="308" spans="1:11" s="566" customFormat="1" ht="15" customHeight="1">
      <c r="A308" s="716"/>
      <c r="B308" s="751" t="s">
        <v>2713</v>
      </c>
      <c r="C308" s="751" t="s">
        <v>2712</v>
      </c>
      <c r="D308" s="861"/>
      <c r="E308" s="632">
        <f>F308-5</f>
        <v>43942</v>
      </c>
      <c r="F308" s="670">
        <f>F307+7</f>
        <v>43947</v>
      </c>
      <c r="G308" s="670">
        <f>F308+24</f>
        <v>43971</v>
      </c>
    </row>
    <row r="309" spans="1:11" s="566" customFormat="1" ht="15" customHeight="1">
      <c r="A309" s="695"/>
      <c r="B309" s="751" t="s">
        <v>2711</v>
      </c>
      <c r="C309" s="751" t="s">
        <v>2710</v>
      </c>
      <c r="D309" s="860"/>
      <c r="E309" s="632">
        <f>F309-5</f>
        <v>43949</v>
      </c>
      <c r="F309" s="670">
        <f>F308+7</f>
        <v>43954</v>
      </c>
      <c r="G309" s="670">
        <f>F309+24</f>
        <v>43978</v>
      </c>
    </row>
    <row r="310" spans="1:11" s="567" customFormat="1" ht="14.1" customHeight="1">
      <c r="A310" s="729" t="s">
        <v>2709</v>
      </c>
      <c r="B310" s="770"/>
      <c r="C310" s="826"/>
      <c r="D310" s="825"/>
      <c r="E310" s="644"/>
      <c r="F310" s="824"/>
      <c r="G310" s="824"/>
      <c r="H310" s="757"/>
    </row>
    <row r="311" spans="1:11" s="566" customFormat="1" ht="15" customHeight="1">
      <c r="A311" s="716"/>
      <c r="B311" s="732" t="s">
        <v>31</v>
      </c>
      <c r="C311" s="725" t="s">
        <v>32</v>
      </c>
      <c r="D311" s="725" t="s">
        <v>8</v>
      </c>
      <c r="E311" s="636" t="s">
        <v>2319</v>
      </c>
      <c r="F311" s="855" t="s">
        <v>9</v>
      </c>
      <c r="G311" s="636" t="s">
        <v>1180</v>
      </c>
      <c r="H311" s="854"/>
    </row>
    <row r="312" spans="1:11" s="566" customFormat="1" ht="15" customHeight="1">
      <c r="A312" s="716"/>
      <c r="B312" s="811"/>
      <c r="C312" s="810"/>
      <c r="D312" s="769"/>
      <c r="E312" s="636" t="s">
        <v>2318</v>
      </c>
      <c r="F312" s="855" t="s">
        <v>35</v>
      </c>
      <c r="G312" s="636" t="s">
        <v>36</v>
      </c>
      <c r="H312" s="854"/>
    </row>
    <row r="313" spans="1:11" s="566" customFormat="1" ht="15" customHeight="1">
      <c r="A313" s="716"/>
      <c r="B313" s="816" t="s">
        <v>1177</v>
      </c>
      <c r="C313" s="816" t="s">
        <v>1177</v>
      </c>
      <c r="D313" s="853" t="s">
        <v>2704</v>
      </c>
      <c r="E313" s="632">
        <f>F313-5</f>
        <v>43920</v>
      </c>
      <c r="F313" s="670">
        <v>43925</v>
      </c>
      <c r="G313" s="670">
        <f>F313+19</f>
        <v>43944</v>
      </c>
      <c r="H313" s="850"/>
    </row>
    <row r="314" spans="1:11" s="566" customFormat="1" ht="15" customHeight="1">
      <c r="A314" s="716"/>
      <c r="B314" s="816" t="s">
        <v>1177</v>
      </c>
      <c r="C314" s="816" t="s">
        <v>1177</v>
      </c>
      <c r="D314" s="852"/>
      <c r="E314" s="632">
        <f>F314-5</f>
        <v>43927</v>
      </c>
      <c r="F314" s="670">
        <f>F313+7</f>
        <v>43932</v>
      </c>
      <c r="G314" s="670">
        <f>F314+19</f>
        <v>43951</v>
      </c>
      <c r="H314" s="850"/>
      <c r="I314" s="849"/>
      <c r="J314" s="849"/>
      <c r="K314" s="849"/>
    </row>
    <row r="315" spans="1:11" s="566" customFormat="1" ht="15" customHeight="1">
      <c r="A315" s="716"/>
      <c r="B315" s="640" t="s">
        <v>2708</v>
      </c>
      <c r="C315" s="640" t="s">
        <v>2707</v>
      </c>
      <c r="D315" s="852"/>
      <c r="E315" s="632">
        <f>F315-5</f>
        <v>43934</v>
      </c>
      <c r="F315" s="670">
        <f>F314+7</f>
        <v>43939</v>
      </c>
      <c r="G315" s="670">
        <f>F315+19</f>
        <v>43958</v>
      </c>
      <c r="H315" s="850"/>
      <c r="I315" s="849"/>
      <c r="J315" s="849"/>
      <c r="K315" s="849"/>
    </row>
    <row r="316" spans="1:11" s="566" customFormat="1" ht="15" customHeight="1">
      <c r="A316" s="716"/>
      <c r="B316" s="640" t="s">
        <v>1177</v>
      </c>
      <c r="C316" s="640" t="s">
        <v>1177</v>
      </c>
      <c r="D316" s="852"/>
      <c r="E316" s="632">
        <f>F316-5</f>
        <v>43941</v>
      </c>
      <c r="F316" s="670">
        <f>F315+7</f>
        <v>43946</v>
      </c>
      <c r="G316" s="670">
        <f>F316+19</f>
        <v>43965</v>
      </c>
      <c r="H316" s="850"/>
      <c r="I316" s="849"/>
      <c r="J316" s="849"/>
      <c r="K316" s="849"/>
    </row>
    <row r="317" spans="1:11" s="566" customFormat="1" ht="15" customHeight="1">
      <c r="A317" s="716"/>
      <c r="B317" s="648" t="s">
        <v>1177</v>
      </c>
      <c r="C317" s="676" t="s">
        <v>1177</v>
      </c>
      <c r="D317" s="851"/>
      <c r="E317" s="632">
        <f>F317-5</f>
        <v>43948</v>
      </c>
      <c r="F317" s="670">
        <f>F316+7</f>
        <v>43953</v>
      </c>
      <c r="G317" s="670">
        <f>F317+19</f>
        <v>43972</v>
      </c>
      <c r="H317" s="850"/>
      <c r="I317" s="849"/>
      <c r="J317" s="849"/>
      <c r="K317" s="849"/>
    </row>
    <row r="318" spans="1:11" s="567" customFormat="1" ht="15.75" customHeight="1">
      <c r="A318" s="729" t="s">
        <v>2706</v>
      </c>
      <c r="B318" s="770"/>
      <c r="C318" s="826"/>
      <c r="D318" s="825"/>
      <c r="E318" s="644"/>
      <c r="F318" s="824"/>
      <c r="G318" s="859"/>
      <c r="H318" s="858"/>
      <c r="I318" s="857"/>
      <c r="J318" s="857"/>
      <c r="K318" s="857"/>
    </row>
    <row r="319" spans="1:11" s="566" customFormat="1" ht="15" customHeight="1">
      <c r="A319" s="716"/>
      <c r="B319" s="732" t="s">
        <v>31</v>
      </c>
      <c r="C319" s="725" t="s">
        <v>32</v>
      </c>
      <c r="D319" s="725" t="s">
        <v>8</v>
      </c>
      <c r="E319" s="636" t="s">
        <v>2319</v>
      </c>
      <c r="F319" s="855" t="s">
        <v>9</v>
      </c>
      <c r="G319" s="636" t="s">
        <v>1097</v>
      </c>
      <c r="H319" s="854"/>
      <c r="I319" s="849"/>
      <c r="J319" s="849"/>
      <c r="K319" s="849"/>
    </row>
    <row r="320" spans="1:11" s="566" customFormat="1" ht="15" customHeight="1">
      <c r="A320" s="716"/>
      <c r="B320" s="767"/>
      <c r="C320" s="769"/>
      <c r="D320" s="769"/>
      <c r="E320" s="636" t="s">
        <v>2318</v>
      </c>
      <c r="F320" s="855" t="s">
        <v>35</v>
      </c>
      <c r="G320" s="738" t="s">
        <v>36</v>
      </c>
      <c r="H320" s="854"/>
      <c r="I320" s="849"/>
      <c r="J320" s="849"/>
      <c r="K320" s="849"/>
    </row>
    <row r="321" spans="1:11" s="566" customFormat="1" ht="15" customHeight="1">
      <c r="A321" s="716"/>
      <c r="B321" s="750" t="s">
        <v>1177</v>
      </c>
      <c r="C321" s="648" t="s">
        <v>1177</v>
      </c>
      <c r="D321" s="830" t="s">
        <v>2705</v>
      </c>
      <c r="E321" s="632">
        <f>F321-5</f>
        <v>43917</v>
      </c>
      <c r="F321" s="670">
        <v>43922</v>
      </c>
      <c r="G321" s="670">
        <f>F321+14</f>
        <v>43936</v>
      </c>
      <c r="H321" s="850"/>
    </row>
    <row r="322" spans="1:11" s="566" customFormat="1" ht="15" customHeight="1">
      <c r="A322" s="716"/>
      <c r="B322" s="750" t="s">
        <v>2692</v>
      </c>
      <c r="C322" s="648" t="s">
        <v>2688</v>
      </c>
      <c r="D322" s="829"/>
      <c r="E322" s="632">
        <f>F322-5</f>
        <v>43924</v>
      </c>
      <c r="F322" s="670">
        <f>F321+7</f>
        <v>43929</v>
      </c>
      <c r="G322" s="670">
        <f>F322+14</f>
        <v>43943</v>
      </c>
      <c r="H322" s="850"/>
      <c r="I322" s="849"/>
      <c r="J322" s="849"/>
      <c r="K322" s="849"/>
    </row>
    <row r="323" spans="1:11" s="566" customFormat="1" ht="15" customHeight="1">
      <c r="A323" s="716"/>
      <c r="B323" s="750" t="s">
        <v>2691</v>
      </c>
      <c r="C323" s="648" t="s">
        <v>2688</v>
      </c>
      <c r="D323" s="829"/>
      <c r="E323" s="632">
        <f>F323-5</f>
        <v>43931</v>
      </c>
      <c r="F323" s="670">
        <f>F322+7</f>
        <v>43936</v>
      </c>
      <c r="G323" s="670">
        <f>F323+14</f>
        <v>43950</v>
      </c>
      <c r="H323" s="850"/>
      <c r="I323" s="849"/>
      <c r="J323" s="849"/>
      <c r="K323" s="849"/>
    </row>
    <row r="324" spans="1:11" s="566" customFormat="1" ht="15" customHeight="1">
      <c r="A324" s="716"/>
      <c r="B324" s="750" t="s">
        <v>2690</v>
      </c>
      <c r="C324" s="648" t="s">
        <v>2688</v>
      </c>
      <c r="D324" s="829"/>
      <c r="E324" s="632">
        <f>F324-5</f>
        <v>43938</v>
      </c>
      <c r="F324" s="670">
        <f>F323+7</f>
        <v>43943</v>
      </c>
      <c r="G324" s="670">
        <f>F324+14</f>
        <v>43957</v>
      </c>
      <c r="H324" s="850"/>
      <c r="I324" s="849"/>
      <c r="J324" s="849"/>
      <c r="K324" s="849"/>
    </row>
    <row r="325" spans="1:11" s="566" customFormat="1" ht="15" customHeight="1">
      <c r="A325" s="716"/>
      <c r="B325" s="750" t="s">
        <v>2689</v>
      </c>
      <c r="C325" s="648" t="s">
        <v>2688</v>
      </c>
      <c r="D325" s="828"/>
      <c r="E325" s="632">
        <f>F325-5</f>
        <v>43945</v>
      </c>
      <c r="F325" s="670">
        <f>F324+7</f>
        <v>43950</v>
      </c>
      <c r="G325" s="670">
        <f>F325+14</f>
        <v>43964</v>
      </c>
      <c r="H325" s="850"/>
      <c r="I325" s="849"/>
      <c r="J325" s="849"/>
      <c r="K325" s="849"/>
    </row>
    <row r="326" spans="1:11" s="566" customFormat="1" ht="15" hidden="1" customHeight="1">
      <c r="A326" s="716"/>
      <c r="B326" s="715" t="s">
        <v>31</v>
      </c>
      <c r="C326" s="725" t="s">
        <v>32</v>
      </c>
      <c r="D326" s="725" t="s">
        <v>8</v>
      </c>
      <c r="E326" s="636" t="s">
        <v>2319</v>
      </c>
      <c r="F326" s="855" t="s">
        <v>9</v>
      </c>
      <c r="G326" s="636" t="s">
        <v>1097</v>
      </c>
      <c r="H326" s="854"/>
      <c r="I326" s="849"/>
      <c r="J326" s="849"/>
      <c r="K326" s="849"/>
    </row>
    <row r="327" spans="1:11" s="566" customFormat="1" ht="15" hidden="1" customHeight="1">
      <c r="A327" s="716"/>
      <c r="B327" s="856"/>
      <c r="C327" s="769"/>
      <c r="D327" s="769"/>
      <c r="E327" s="636" t="s">
        <v>2318</v>
      </c>
      <c r="F327" s="855" t="s">
        <v>35</v>
      </c>
      <c r="G327" s="738" t="s">
        <v>36</v>
      </c>
      <c r="H327" s="854"/>
      <c r="I327" s="849"/>
      <c r="J327" s="849"/>
      <c r="K327" s="849"/>
    </row>
    <row r="328" spans="1:11" s="566" customFormat="1" ht="15" hidden="1" customHeight="1">
      <c r="A328" s="716"/>
      <c r="B328" s="816" t="s">
        <v>2682</v>
      </c>
      <c r="C328" s="816" t="s">
        <v>2681</v>
      </c>
      <c r="D328" s="853" t="s">
        <v>2704</v>
      </c>
      <c r="E328" s="632">
        <f>F328-5</f>
        <v>43557</v>
      </c>
      <c r="F328" s="670">
        <v>43562</v>
      </c>
      <c r="G328" s="670">
        <f>F328+14</f>
        <v>43576</v>
      </c>
      <c r="H328" s="850"/>
    </row>
    <row r="329" spans="1:11" s="566" customFormat="1" ht="15" hidden="1" customHeight="1">
      <c r="A329" s="716"/>
      <c r="B329" s="676" t="s">
        <v>2680</v>
      </c>
      <c r="C329" s="676" t="s">
        <v>2679</v>
      </c>
      <c r="D329" s="852"/>
      <c r="E329" s="632">
        <f>F329-5</f>
        <v>43564</v>
      </c>
      <c r="F329" s="670">
        <f>F328+7</f>
        <v>43569</v>
      </c>
      <c r="G329" s="670">
        <f>F329+14</f>
        <v>43583</v>
      </c>
      <c r="H329" s="850"/>
      <c r="I329" s="849"/>
      <c r="J329" s="849"/>
      <c r="K329" s="849"/>
    </row>
    <row r="330" spans="1:11" s="566" customFormat="1" ht="15" hidden="1" customHeight="1">
      <c r="A330" s="716"/>
      <c r="B330" s="640" t="s">
        <v>2678</v>
      </c>
      <c r="C330" s="640" t="s">
        <v>2532</v>
      </c>
      <c r="D330" s="852"/>
      <c r="E330" s="632">
        <f>F330-5</f>
        <v>43571</v>
      </c>
      <c r="F330" s="670">
        <f>F329+7</f>
        <v>43576</v>
      </c>
      <c r="G330" s="670">
        <f>F330+14</f>
        <v>43590</v>
      </c>
      <c r="H330" s="850"/>
      <c r="I330" s="849"/>
      <c r="J330" s="849"/>
      <c r="K330" s="849"/>
    </row>
    <row r="331" spans="1:11" s="566" customFormat="1" ht="15" hidden="1" customHeight="1">
      <c r="A331" s="716"/>
      <c r="B331" s="640" t="s">
        <v>2677</v>
      </c>
      <c r="C331" s="640" t="s">
        <v>2676</v>
      </c>
      <c r="D331" s="852"/>
      <c r="E331" s="632">
        <f>F331-5</f>
        <v>43578</v>
      </c>
      <c r="F331" s="670">
        <f>F330+7</f>
        <v>43583</v>
      </c>
      <c r="G331" s="670">
        <f>F331+14</f>
        <v>43597</v>
      </c>
      <c r="H331" s="850"/>
      <c r="I331" s="849"/>
      <c r="J331" s="849"/>
      <c r="K331" s="849"/>
    </row>
    <row r="332" spans="1:11" s="566" customFormat="1" ht="15" hidden="1" customHeight="1">
      <c r="A332" s="716"/>
      <c r="B332" s="640" t="s">
        <v>2675</v>
      </c>
      <c r="C332" s="676" t="s">
        <v>2674</v>
      </c>
      <c r="D332" s="851"/>
      <c r="E332" s="632">
        <f>F332-5</f>
        <v>43585</v>
      </c>
      <c r="F332" s="670">
        <f>F331+7</f>
        <v>43590</v>
      </c>
      <c r="G332" s="670">
        <f>F332+14</f>
        <v>43604</v>
      </c>
      <c r="H332" s="850"/>
      <c r="I332" s="849"/>
      <c r="J332" s="849"/>
      <c r="K332" s="849"/>
    </row>
    <row r="333" spans="1:11" s="588" customFormat="1" ht="15" customHeight="1">
      <c r="A333" s="729" t="s">
        <v>2703</v>
      </c>
      <c r="B333" s="770"/>
      <c r="C333" s="826"/>
      <c r="D333" s="825"/>
      <c r="E333" s="644"/>
      <c r="F333" s="824"/>
      <c r="G333" s="824"/>
      <c r="H333" s="823"/>
      <c r="I333" s="846"/>
      <c r="J333" s="846"/>
      <c r="K333" s="846"/>
    </row>
    <row r="334" spans="1:11" s="578" customFormat="1" ht="15" hidden="1" customHeight="1">
      <c r="A334" s="716"/>
      <c r="B334" s="792" t="s">
        <v>31</v>
      </c>
      <c r="C334" s="725" t="s">
        <v>32</v>
      </c>
      <c r="D334" s="844" t="s">
        <v>8</v>
      </c>
      <c r="E334" s="723" t="s">
        <v>2319</v>
      </c>
      <c r="F334" s="723" t="s">
        <v>9</v>
      </c>
      <c r="G334" s="723" t="s">
        <v>281</v>
      </c>
      <c r="H334" s="807"/>
      <c r="I334" s="832"/>
      <c r="J334" s="832"/>
      <c r="K334" s="832"/>
    </row>
    <row r="335" spans="1:11" s="578" customFormat="1" ht="15" hidden="1" customHeight="1">
      <c r="A335" s="716"/>
      <c r="B335" s="834"/>
      <c r="C335" s="833"/>
      <c r="D335" s="787"/>
      <c r="E335" s="809" t="s">
        <v>2318</v>
      </c>
      <c r="F335" s="809" t="s">
        <v>35</v>
      </c>
      <c r="G335" s="809" t="s">
        <v>36</v>
      </c>
      <c r="H335" s="807"/>
      <c r="I335" s="832"/>
      <c r="J335" s="832"/>
      <c r="K335" s="832"/>
    </row>
    <row r="336" spans="1:11" s="578" customFormat="1" ht="15" hidden="1" customHeight="1">
      <c r="A336" s="716"/>
      <c r="B336" s="816" t="s">
        <v>2656</v>
      </c>
      <c r="C336" s="816" t="s">
        <v>2619</v>
      </c>
      <c r="D336" s="830" t="s">
        <v>2702</v>
      </c>
      <c r="E336" s="842">
        <f>F336-5</f>
        <v>43553</v>
      </c>
      <c r="F336" s="831">
        <v>43558</v>
      </c>
      <c r="G336" s="831">
        <f>F336+24</f>
        <v>43582</v>
      </c>
      <c r="H336" s="807"/>
      <c r="I336" s="832"/>
      <c r="J336" s="832"/>
      <c r="K336" s="832"/>
    </row>
    <row r="337" spans="1:11" s="578" customFormat="1" ht="15" hidden="1" customHeight="1">
      <c r="A337" s="716"/>
      <c r="B337" s="676" t="s">
        <v>2701</v>
      </c>
      <c r="C337" s="676" t="s">
        <v>2700</v>
      </c>
      <c r="D337" s="829"/>
      <c r="E337" s="842">
        <f>F337-5</f>
        <v>43560</v>
      </c>
      <c r="F337" s="831">
        <f>F336+7</f>
        <v>43565</v>
      </c>
      <c r="G337" s="831">
        <f>F337+24</f>
        <v>43589</v>
      </c>
      <c r="H337" s="807"/>
      <c r="I337" s="832"/>
      <c r="J337" s="832"/>
      <c r="K337" s="832"/>
    </row>
    <row r="338" spans="1:11" s="578" customFormat="1" ht="15" hidden="1" customHeight="1">
      <c r="A338" s="716"/>
      <c r="B338" s="640" t="s">
        <v>2699</v>
      </c>
      <c r="C338" s="640" t="s">
        <v>1126</v>
      </c>
      <c r="D338" s="829"/>
      <c r="E338" s="842">
        <f>F338-5</f>
        <v>43567</v>
      </c>
      <c r="F338" s="831">
        <f>F337+7</f>
        <v>43572</v>
      </c>
      <c r="G338" s="831">
        <f>F338+24</f>
        <v>43596</v>
      </c>
      <c r="H338" s="807"/>
      <c r="I338" s="832"/>
      <c r="J338" s="832"/>
      <c r="K338" s="832"/>
    </row>
    <row r="339" spans="1:11" s="578" customFormat="1" ht="15" hidden="1" customHeight="1">
      <c r="A339" s="716"/>
      <c r="B339" s="640" t="s">
        <v>2683</v>
      </c>
      <c r="C339" s="640" t="s">
        <v>2698</v>
      </c>
      <c r="D339" s="829"/>
      <c r="E339" s="842">
        <f>F339-5</f>
        <v>43574</v>
      </c>
      <c r="F339" s="831">
        <f>F338+7</f>
        <v>43579</v>
      </c>
      <c r="G339" s="831">
        <f>F339+24</f>
        <v>43603</v>
      </c>
      <c r="H339" s="807"/>
      <c r="I339" s="832"/>
      <c r="J339" s="832"/>
      <c r="K339" s="832"/>
    </row>
    <row r="340" spans="1:11" s="578" customFormat="1" ht="15" hidden="1" customHeight="1">
      <c r="A340" s="716"/>
      <c r="B340" s="640" t="s">
        <v>2661</v>
      </c>
      <c r="C340" s="676" t="s">
        <v>2660</v>
      </c>
      <c r="D340" s="828"/>
      <c r="E340" s="842">
        <f>F340-5</f>
        <v>43581</v>
      </c>
      <c r="F340" s="831">
        <f>F339+7</f>
        <v>43586</v>
      </c>
      <c r="G340" s="831">
        <f>F340+24</f>
        <v>43610</v>
      </c>
      <c r="H340" s="807"/>
      <c r="I340" s="832"/>
      <c r="J340" s="832"/>
      <c r="K340" s="832"/>
    </row>
    <row r="341" spans="1:11" s="578" customFormat="1" ht="15" hidden="1" customHeight="1">
      <c r="A341" s="716"/>
      <c r="B341" s="640"/>
      <c r="C341" s="676"/>
      <c r="D341" s="840"/>
      <c r="E341" s="680"/>
      <c r="F341" s="839"/>
      <c r="G341" s="839"/>
      <c r="H341" s="807"/>
      <c r="I341" s="832"/>
      <c r="J341" s="832"/>
      <c r="K341" s="832"/>
    </row>
    <row r="342" spans="1:11" s="578" customFormat="1" ht="15" hidden="1" customHeight="1">
      <c r="A342" s="716"/>
      <c r="B342" s="737" t="s">
        <v>31</v>
      </c>
      <c r="C342" s="725" t="s">
        <v>32</v>
      </c>
      <c r="D342" s="844" t="s">
        <v>8</v>
      </c>
      <c r="E342" s="723" t="s">
        <v>2319</v>
      </c>
      <c r="F342" s="723" t="s">
        <v>9</v>
      </c>
      <c r="G342" s="723" t="s">
        <v>281</v>
      </c>
      <c r="H342" s="807"/>
      <c r="I342" s="832"/>
      <c r="J342" s="832"/>
      <c r="K342" s="832"/>
    </row>
    <row r="343" spans="1:11" s="578" customFormat="1" ht="15" hidden="1" customHeight="1">
      <c r="A343" s="716"/>
      <c r="B343" s="845"/>
      <c r="C343" s="833"/>
      <c r="D343" s="787"/>
      <c r="E343" s="809" t="s">
        <v>2318</v>
      </c>
      <c r="F343" s="809" t="s">
        <v>35</v>
      </c>
      <c r="G343" s="809" t="s">
        <v>36</v>
      </c>
      <c r="H343" s="807"/>
      <c r="I343" s="832"/>
      <c r="J343" s="832"/>
      <c r="K343" s="832"/>
    </row>
    <row r="344" spans="1:11" s="578" customFormat="1" ht="15" hidden="1" customHeight="1">
      <c r="A344" s="716"/>
      <c r="B344" s="816" t="s">
        <v>2675</v>
      </c>
      <c r="C344" s="816" t="s">
        <v>2696</v>
      </c>
      <c r="D344" s="830" t="s">
        <v>2585</v>
      </c>
      <c r="E344" s="842">
        <f>F344-5</f>
        <v>43767</v>
      </c>
      <c r="F344" s="831">
        <v>43772</v>
      </c>
      <c r="G344" s="831">
        <f>F344+24</f>
        <v>43796</v>
      </c>
      <c r="H344" s="807"/>
      <c r="I344" s="832"/>
      <c r="J344" s="832"/>
      <c r="K344" s="832"/>
    </row>
    <row r="345" spans="1:11" s="578" customFormat="1" ht="15" hidden="1" customHeight="1">
      <c r="A345" s="716"/>
      <c r="B345" s="676" t="s">
        <v>1177</v>
      </c>
      <c r="C345" s="676" t="s">
        <v>1177</v>
      </c>
      <c r="D345" s="829"/>
      <c r="E345" s="842">
        <f>F345-5</f>
        <v>43774</v>
      </c>
      <c r="F345" s="831">
        <f>F344+7</f>
        <v>43779</v>
      </c>
      <c r="G345" s="831">
        <f>F345+24</f>
        <v>43803</v>
      </c>
      <c r="H345" s="807"/>
      <c r="I345" s="832"/>
      <c r="J345" s="832"/>
      <c r="K345" s="832"/>
    </row>
    <row r="346" spans="1:11" s="578" customFormat="1" ht="15" hidden="1" customHeight="1">
      <c r="A346" s="716"/>
      <c r="B346" s="640" t="s">
        <v>2695</v>
      </c>
      <c r="C346" s="640" t="s">
        <v>2532</v>
      </c>
      <c r="D346" s="829"/>
      <c r="E346" s="842">
        <f>F346-5</f>
        <v>43781</v>
      </c>
      <c r="F346" s="831">
        <f>F345+7</f>
        <v>43786</v>
      </c>
      <c r="G346" s="831">
        <f>F346+24</f>
        <v>43810</v>
      </c>
      <c r="H346" s="807"/>
      <c r="I346" s="832"/>
      <c r="J346" s="832"/>
      <c r="K346" s="832"/>
    </row>
    <row r="347" spans="1:11" s="578" customFormat="1" ht="15" hidden="1" customHeight="1">
      <c r="A347" s="716"/>
      <c r="B347" s="640" t="s">
        <v>2678</v>
      </c>
      <c r="C347" s="640" t="s">
        <v>2694</v>
      </c>
      <c r="D347" s="829"/>
      <c r="E347" s="842">
        <f>F347-5</f>
        <v>43788</v>
      </c>
      <c r="F347" s="831">
        <f>F346+7</f>
        <v>43793</v>
      </c>
      <c r="G347" s="831">
        <f>F347+24</f>
        <v>43817</v>
      </c>
      <c r="H347" s="807"/>
      <c r="I347" s="832"/>
      <c r="J347" s="832"/>
      <c r="K347" s="832"/>
    </row>
    <row r="348" spans="1:11" s="578" customFormat="1" ht="15" hidden="1" customHeight="1">
      <c r="A348" s="716"/>
      <c r="B348" s="640" t="s">
        <v>1177</v>
      </c>
      <c r="C348" s="676" t="s">
        <v>1177</v>
      </c>
      <c r="D348" s="828"/>
      <c r="E348" s="842">
        <f>F348-5</f>
        <v>43795</v>
      </c>
      <c r="F348" s="831">
        <f>F347+7</f>
        <v>43800</v>
      </c>
      <c r="G348" s="831">
        <f>F348+24</f>
        <v>43824</v>
      </c>
      <c r="H348" s="807"/>
      <c r="I348" s="832"/>
      <c r="J348" s="832"/>
      <c r="K348" s="832"/>
    </row>
    <row r="349" spans="1:11" s="578" customFormat="1" ht="15" customHeight="1">
      <c r="A349" s="716"/>
      <c r="B349" s="732" t="s">
        <v>31</v>
      </c>
      <c r="C349" s="725" t="s">
        <v>32</v>
      </c>
      <c r="D349" s="844" t="s">
        <v>8</v>
      </c>
      <c r="E349" s="723" t="s">
        <v>2319</v>
      </c>
      <c r="F349" s="723" t="s">
        <v>9</v>
      </c>
      <c r="G349" s="723" t="s">
        <v>281</v>
      </c>
      <c r="H349" s="807"/>
      <c r="I349" s="832"/>
      <c r="J349" s="832"/>
      <c r="K349" s="832"/>
    </row>
    <row r="350" spans="1:11" s="578" customFormat="1" ht="15" customHeight="1">
      <c r="A350" s="716"/>
      <c r="B350" s="843"/>
      <c r="C350" s="833"/>
      <c r="D350" s="787"/>
      <c r="E350" s="809" t="s">
        <v>2318</v>
      </c>
      <c r="F350" s="809" t="s">
        <v>35</v>
      </c>
      <c r="G350" s="809" t="s">
        <v>36</v>
      </c>
      <c r="H350" s="807"/>
      <c r="I350" s="832"/>
      <c r="J350" s="832"/>
      <c r="K350" s="832"/>
    </row>
    <row r="351" spans="1:11" s="578" customFormat="1" ht="15" customHeight="1">
      <c r="A351" s="716"/>
      <c r="B351" s="750" t="s">
        <v>1177</v>
      </c>
      <c r="C351" s="648" t="s">
        <v>1177</v>
      </c>
      <c r="D351" s="830" t="s">
        <v>2693</v>
      </c>
      <c r="E351" s="842">
        <f>F351-5</f>
        <v>43917</v>
      </c>
      <c r="F351" s="831">
        <v>43922</v>
      </c>
      <c r="G351" s="831">
        <f>F351+22</f>
        <v>43944</v>
      </c>
      <c r="H351" s="807"/>
      <c r="I351" s="832"/>
      <c r="J351" s="832"/>
      <c r="K351" s="832"/>
    </row>
    <row r="352" spans="1:11" s="578" customFormat="1" ht="15" customHeight="1">
      <c r="A352" s="716"/>
      <c r="B352" s="750" t="s">
        <v>2692</v>
      </c>
      <c r="C352" s="648" t="s">
        <v>2688</v>
      </c>
      <c r="D352" s="829"/>
      <c r="E352" s="842">
        <f>F352-5</f>
        <v>43924</v>
      </c>
      <c r="F352" s="831">
        <f>F351+7</f>
        <v>43929</v>
      </c>
      <c r="G352" s="831">
        <f>F352+22</f>
        <v>43951</v>
      </c>
      <c r="H352" s="807"/>
      <c r="I352" s="832"/>
      <c r="J352" s="832"/>
      <c r="K352" s="832"/>
    </row>
    <row r="353" spans="1:11" s="578" customFormat="1" ht="15" customHeight="1">
      <c r="A353" s="716"/>
      <c r="B353" s="750" t="s">
        <v>2691</v>
      </c>
      <c r="C353" s="648" t="s">
        <v>2688</v>
      </c>
      <c r="D353" s="829"/>
      <c r="E353" s="842">
        <f>F353-5</f>
        <v>43931</v>
      </c>
      <c r="F353" s="831">
        <f>F352+7</f>
        <v>43936</v>
      </c>
      <c r="G353" s="831">
        <f>F353+22</f>
        <v>43958</v>
      </c>
      <c r="H353" s="807"/>
      <c r="I353" s="832"/>
      <c r="J353" s="832"/>
      <c r="K353" s="832"/>
    </row>
    <row r="354" spans="1:11" s="578" customFormat="1" ht="15" customHeight="1">
      <c r="A354" s="716"/>
      <c r="B354" s="750" t="s">
        <v>2690</v>
      </c>
      <c r="C354" s="648" t="s">
        <v>2688</v>
      </c>
      <c r="D354" s="829"/>
      <c r="E354" s="842">
        <f>F354-5</f>
        <v>43938</v>
      </c>
      <c r="F354" s="831">
        <f>F353+7</f>
        <v>43943</v>
      </c>
      <c r="G354" s="831">
        <f>F354+22</f>
        <v>43965</v>
      </c>
      <c r="H354" s="807"/>
      <c r="I354" s="832"/>
      <c r="J354" s="832"/>
      <c r="K354" s="832"/>
    </row>
    <row r="355" spans="1:11" s="578" customFormat="1" ht="15" customHeight="1">
      <c r="A355" s="716"/>
      <c r="B355" s="750" t="s">
        <v>2689</v>
      </c>
      <c r="C355" s="648" t="s">
        <v>2688</v>
      </c>
      <c r="D355" s="828"/>
      <c r="E355" s="842">
        <f>F355-5</f>
        <v>43945</v>
      </c>
      <c r="F355" s="831">
        <f>F354+7</f>
        <v>43950</v>
      </c>
      <c r="G355" s="831">
        <f>F355+22</f>
        <v>43972</v>
      </c>
      <c r="H355" s="807"/>
      <c r="I355" s="832"/>
      <c r="J355" s="832"/>
      <c r="K355" s="832"/>
    </row>
    <row r="356" spans="1:11" s="578" customFormat="1" ht="15" customHeight="1">
      <c r="A356" s="716"/>
      <c r="B356" s="736"/>
      <c r="C356" s="841"/>
      <c r="D356" s="840"/>
      <c r="E356" s="680"/>
      <c r="F356" s="839"/>
      <c r="G356" s="839"/>
      <c r="H356" s="807"/>
      <c r="I356" s="832"/>
      <c r="J356" s="832"/>
      <c r="K356" s="832"/>
    </row>
    <row r="357" spans="1:11" s="578" customFormat="1" ht="15" customHeight="1">
      <c r="A357" s="716"/>
      <c r="B357" s="731" t="s">
        <v>31</v>
      </c>
      <c r="C357" s="721" t="s">
        <v>32</v>
      </c>
      <c r="D357" s="821" t="s">
        <v>8</v>
      </c>
      <c r="E357" s="837" t="s">
        <v>2319</v>
      </c>
      <c r="F357" s="837" t="s">
        <v>9</v>
      </c>
      <c r="G357" s="837" t="s">
        <v>281</v>
      </c>
      <c r="H357" s="807"/>
      <c r="I357" s="832"/>
      <c r="J357" s="832"/>
      <c r="K357" s="832"/>
    </row>
    <row r="358" spans="1:11" s="578" customFormat="1" ht="15" customHeight="1">
      <c r="A358" s="716"/>
      <c r="B358" s="848"/>
      <c r="C358" s="847"/>
      <c r="D358" s="818"/>
      <c r="E358" s="835" t="s">
        <v>2318</v>
      </c>
      <c r="F358" s="835" t="s">
        <v>35</v>
      </c>
      <c r="G358" s="835" t="s">
        <v>36</v>
      </c>
      <c r="H358" s="807"/>
      <c r="I358" s="832"/>
      <c r="J358" s="832"/>
      <c r="K358" s="832"/>
    </row>
    <row r="359" spans="1:11" s="578" customFormat="1" ht="15" customHeight="1">
      <c r="A359" s="716"/>
      <c r="B359" s="816" t="s">
        <v>1177</v>
      </c>
      <c r="C359" s="816" t="s">
        <v>1177</v>
      </c>
      <c r="D359" s="830" t="s">
        <v>2687</v>
      </c>
      <c r="E359" s="842">
        <f>F359-5</f>
        <v>43917</v>
      </c>
      <c r="F359" s="831">
        <v>43922</v>
      </c>
      <c r="G359" s="831">
        <f>F359+24</f>
        <v>43946</v>
      </c>
      <c r="H359" s="807"/>
      <c r="I359" s="832"/>
      <c r="J359" s="832"/>
      <c r="K359" s="832"/>
    </row>
    <row r="360" spans="1:11" s="578" customFormat="1" ht="15" customHeight="1">
      <c r="A360" s="716"/>
      <c r="B360" s="676" t="s">
        <v>2686</v>
      </c>
      <c r="C360" s="676" t="s">
        <v>1185</v>
      </c>
      <c r="D360" s="829"/>
      <c r="E360" s="842">
        <f>F360-5</f>
        <v>43924</v>
      </c>
      <c r="F360" s="831">
        <f>F359+7</f>
        <v>43929</v>
      </c>
      <c r="G360" s="831">
        <f>F360+24</f>
        <v>43953</v>
      </c>
      <c r="H360" s="807"/>
      <c r="I360" s="832"/>
      <c r="J360" s="832"/>
      <c r="K360" s="832"/>
    </row>
    <row r="361" spans="1:11" s="578" customFormat="1" ht="15" customHeight="1">
      <c r="A361" s="716"/>
      <c r="B361" s="640" t="s">
        <v>2661</v>
      </c>
      <c r="C361" s="640" t="s">
        <v>2616</v>
      </c>
      <c r="D361" s="829"/>
      <c r="E361" s="842">
        <f>F361-5</f>
        <v>43931</v>
      </c>
      <c r="F361" s="831">
        <f>F360+7</f>
        <v>43936</v>
      </c>
      <c r="G361" s="831">
        <f>F361+24</f>
        <v>43960</v>
      </c>
      <c r="H361" s="807"/>
      <c r="I361" s="832"/>
      <c r="J361" s="832"/>
      <c r="K361" s="832"/>
    </row>
    <row r="362" spans="1:11" s="578" customFormat="1" ht="15" customHeight="1">
      <c r="A362" s="716"/>
      <c r="B362" s="640" t="s">
        <v>2685</v>
      </c>
      <c r="C362" s="640" t="s">
        <v>2684</v>
      </c>
      <c r="D362" s="829"/>
      <c r="E362" s="842">
        <f>F362-5</f>
        <v>43938</v>
      </c>
      <c r="F362" s="831">
        <f>F361+7</f>
        <v>43943</v>
      </c>
      <c r="G362" s="831">
        <f>F362+24</f>
        <v>43967</v>
      </c>
      <c r="H362" s="807"/>
      <c r="I362" s="832"/>
      <c r="J362" s="832"/>
      <c r="K362" s="832"/>
    </row>
    <row r="363" spans="1:11" s="578" customFormat="1" ht="15" customHeight="1">
      <c r="A363" s="716"/>
      <c r="B363" s="640" t="s">
        <v>2683</v>
      </c>
      <c r="C363" s="676" t="s">
        <v>2614</v>
      </c>
      <c r="D363" s="828"/>
      <c r="E363" s="842">
        <f>F363-5</f>
        <v>43945</v>
      </c>
      <c r="F363" s="831">
        <f>F362+7</f>
        <v>43950</v>
      </c>
      <c r="G363" s="831">
        <f>F363+24</f>
        <v>43974</v>
      </c>
      <c r="H363" s="807"/>
      <c r="I363" s="832"/>
      <c r="J363" s="832"/>
      <c r="K363" s="832"/>
    </row>
    <row r="364" spans="1:11" s="588" customFormat="1" ht="15" customHeight="1">
      <c r="A364" s="729" t="s">
        <v>2697</v>
      </c>
      <c r="B364" s="770"/>
      <c r="C364" s="826"/>
      <c r="D364" s="825"/>
      <c r="E364" s="644"/>
      <c r="F364" s="824"/>
      <c r="G364" s="824"/>
      <c r="H364" s="823"/>
      <c r="I364" s="846"/>
      <c r="J364" s="846"/>
      <c r="K364" s="846"/>
    </row>
    <row r="365" spans="1:11" s="578" customFormat="1" ht="15" hidden="1" customHeight="1">
      <c r="A365" s="716"/>
      <c r="B365" s="737" t="s">
        <v>31</v>
      </c>
      <c r="C365" s="725" t="s">
        <v>32</v>
      </c>
      <c r="D365" s="844" t="s">
        <v>8</v>
      </c>
      <c r="E365" s="723" t="s">
        <v>2319</v>
      </c>
      <c r="F365" s="723" t="s">
        <v>9</v>
      </c>
      <c r="G365" s="723" t="s">
        <v>281</v>
      </c>
      <c r="H365" s="807"/>
      <c r="I365" s="832"/>
      <c r="J365" s="832"/>
      <c r="K365" s="832"/>
    </row>
    <row r="366" spans="1:11" s="578" customFormat="1" ht="15" hidden="1" customHeight="1">
      <c r="A366" s="716"/>
      <c r="B366" s="845"/>
      <c r="C366" s="833"/>
      <c r="D366" s="787"/>
      <c r="E366" s="809" t="s">
        <v>2318</v>
      </c>
      <c r="F366" s="809" t="s">
        <v>35</v>
      </c>
      <c r="G366" s="809" t="s">
        <v>36</v>
      </c>
      <c r="H366" s="807"/>
      <c r="I366" s="832"/>
      <c r="J366" s="832"/>
      <c r="K366" s="832"/>
    </row>
    <row r="367" spans="1:11" s="578" customFormat="1" ht="15" hidden="1" customHeight="1">
      <c r="A367" s="716"/>
      <c r="B367" s="816" t="s">
        <v>2675</v>
      </c>
      <c r="C367" s="816" t="s">
        <v>2696</v>
      </c>
      <c r="D367" s="830" t="s">
        <v>2585</v>
      </c>
      <c r="E367" s="842">
        <f>F367-5</f>
        <v>43767</v>
      </c>
      <c r="F367" s="831">
        <v>43772</v>
      </c>
      <c r="G367" s="831">
        <f>F367+24</f>
        <v>43796</v>
      </c>
      <c r="H367" s="807"/>
      <c r="I367" s="832"/>
      <c r="J367" s="832"/>
      <c r="K367" s="832"/>
    </row>
    <row r="368" spans="1:11" s="578" customFormat="1" ht="15" hidden="1" customHeight="1">
      <c r="A368" s="716"/>
      <c r="B368" s="676" t="s">
        <v>1177</v>
      </c>
      <c r="C368" s="676" t="s">
        <v>1177</v>
      </c>
      <c r="D368" s="829"/>
      <c r="E368" s="842">
        <f>F368-5</f>
        <v>43774</v>
      </c>
      <c r="F368" s="831">
        <f>F367+7</f>
        <v>43779</v>
      </c>
      <c r="G368" s="831">
        <f>F368+24</f>
        <v>43803</v>
      </c>
      <c r="H368" s="807"/>
      <c r="I368" s="832"/>
      <c r="J368" s="832"/>
      <c r="K368" s="832"/>
    </row>
    <row r="369" spans="1:11" s="578" customFormat="1" ht="15" hidden="1" customHeight="1">
      <c r="A369" s="716"/>
      <c r="B369" s="640" t="s">
        <v>2695</v>
      </c>
      <c r="C369" s="640" t="s">
        <v>2532</v>
      </c>
      <c r="D369" s="829"/>
      <c r="E369" s="842">
        <f>F369-5</f>
        <v>43781</v>
      </c>
      <c r="F369" s="831">
        <f>F368+7</f>
        <v>43786</v>
      </c>
      <c r="G369" s="831">
        <f>F369+24</f>
        <v>43810</v>
      </c>
      <c r="H369" s="807"/>
      <c r="I369" s="832"/>
      <c r="J369" s="832"/>
      <c r="K369" s="832"/>
    </row>
    <row r="370" spans="1:11" s="578" customFormat="1" ht="15" hidden="1" customHeight="1">
      <c r="A370" s="716"/>
      <c r="B370" s="640" t="s">
        <v>2678</v>
      </c>
      <c r="C370" s="640" t="s">
        <v>2694</v>
      </c>
      <c r="D370" s="829"/>
      <c r="E370" s="842">
        <f>F370-5</f>
        <v>43788</v>
      </c>
      <c r="F370" s="831">
        <f>F369+7</f>
        <v>43793</v>
      </c>
      <c r="G370" s="831">
        <f>F370+24</f>
        <v>43817</v>
      </c>
      <c r="H370" s="807"/>
      <c r="I370" s="832"/>
      <c r="J370" s="832"/>
      <c r="K370" s="832"/>
    </row>
    <row r="371" spans="1:11" s="578" customFormat="1" ht="15" hidden="1" customHeight="1">
      <c r="A371" s="716"/>
      <c r="B371" s="640" t="s">
        <v>1177</v>
      </c>
      <c r="C371" s="676" t="s">
        <v>1177</v>
      </c>
      <c r="D371" s="828"/>
      <c r="E371" s="842">
        <f>F371-5</f>
        <v>43795</v>
      </c>
      <c r="F371" s="831">
        <f>F370+7</f>
        <v>43800</v>
      </c>
      <c r="G371" s="831">
        <f>F371+24</f>
        <v>43824</v>
      </c>
      <c r="H371" s="807"/>
      <c r="I371" s="832"/>
      <c r="J371" s="832"/>
      <c r="K371" s="832"/>
    </row>
    <row r="372" spans="1:11" s="578" customFormat="1" ht="15" customHeight="1">
      <c r="A372" s="716"/>
      <c r="B372" s="732" t="s">
        <v>31</v>
      </c>
      <c r="C372" s="725" t="s">
        <v>32</v>
      </c>
      <c r="D372" s="844" t="s">
        <v>8</v>
      </c>
      <c r="E372" s="723" t="s">
        <v>2319</v>
      </c>
      <c r="F372" s="723" t="s">
        <v>9</v>
      </c>
      <c r="G372" s="723" t="s">
        <v>281</v>
      </c>
      <c r="H372" s="807"/>
      <c r="I372" s="832"/>
      <c r="J372" s="832"/>
      <c r="K372" s="832"/>
    </row>
    <row r="373" spans="1:11" s="578" customFormat="1" ht="15" customHeight="1">
      <c r="A373" s="716"/>
      <c r="B373" s="843"/>
      <c r="C373" s="833"/>
      <c r="D373" s="787"/>
      <c r="E373" s="809" t="s">
        <v>2318</v>
      </c>
      <c r="F373" s="809" t="s">
        <v>35</v>
      </c>
      <c r="G373" s="809" t="s">
        <v>36</v>
      </c>
      <c r="H373" s="807"/>
      <c r="I373" s="832"/>
      <c r="J373" s="832"/>
      <c r="K373" s="832"/>
    </row>
    <row r="374" spans="1:11" s="578" customFormat="1" ht="15" customHeight="1">
      <c r="A374" s="716"/>
      <c r="B374" s="750" t="s">
        <v>1177</v>
      </c>
      <c r="C374" s="648" t="s">
        <v>1177</v>
      </c>
      <c r="D374" s="830" t="s">
        <v>2693</v>
      </c>
      <c r="E374" s="842">
        <f>F374-5</f>
        <v>43917</v>
      </c>
      <c r="F374" s="831">
        <v>43922</v>
      </c>
      <c r="G374" s="831">
        <f>F374+24</f>
        <v>43946</v>
      </c>
      <c r="H374" s="807"/>
      <c r="I374" s="832"/>
      <c r="J374" s="832"/>
      <c r="K374" s="832"/>
    </row>
    <row r="375" spans="1:11" s="578" customFormat="1" ht="15" customHeight="1">
      <c r="A375" s="716"/>
      <c r="B375" s="750" t="s">
        <v>2692</v>
      </c>
      <c r="C375" s="648" t="s">
        <v>2688</v>
      </c>
      <c r="D375" s="829"/>
      <c r="E375" s="842">
        <f>F375-5</f>
        <v>43924</v>
      </c>
      <c r="F375" s="831">
        <f>F374+7</f>
        <v>43929</v>
      </c>
      <c r="G375" s="831">
        <f>F375+24</f>
        <v>43953</v>
      </c>
      <c r="H375" s="807"/>
      <c r="I375" s="832"/>
      <c r="J375" s="832"/>
      <c r="K375" s="832"/>
    </row>
    <row r="376" spans="1:11" s="578" customFormat="1" ht="15" customHeight="1">
      <c r="A376" s="716"/>
      <c r="B376" s="750" t="s">
        <v>2691</v>
      </c>
      <c r="C376" s="648" t="s">
        <v>2688</v>
      </c>
      <c r="D376" s="829"/>
      <c r="E376" s="842">
        <f>F376-5</f>
        <v>43931</v>
      </c>
      <c r="F376" s="831">
        <f>F375+7</f>
        <v>43936</v>
      </c>
      <c r="G376" s="831">
        <f>F376+24</f>
        <v>43960</v>
      </c>
      <c r="H376" s="807"/>
      <c r="I376" s="832"/>
      <c r="J376" s="832"/>
      <c r="K376" s="832"/>
    </row>
    <row r="377" spans="1:11" s="578" customFormat="1" ht="15" customHeight="1">
      <c r="A377" s="716"/>
      <c r="B377" s="750" t="s">
        <v>2690</v>
      </c>
      <c r="C377" s="648" t="s">
        <v>2688</v>
      </c>
      <c r="D377" s="829"/>
      <c r="E377" s="842">
        <f>F377-5</f>
        <v>43938</v>
      </c>
      <c r="F377" s="831">
        <f>F376+7</f>
        <v>43943</v>
      </c>
      <c r="G377" s="831">
        <f>F377+24</f>
        <v>43967</v>
      </c>
      <c r="H377" s="807"/>
      <c r="I377" s="832"/>
      <c r="J377" s="832"/>
      <c r="K377" s="832"/>
    </row>
    <row r="378" spans="1:11" s="578" customFormat="1" ht="15" customHeight="1">
      <c r="A378" s="716"/>
      <c r="B378" s="750" t="s">
        <v>2689</v>
      </c>
      <c r="C378" s="648" t="s">
        <v>2688</v>
      </c>
      <c r="D378" s="828"/>
      <c r="E378" s="842">
        <f>F378-5</f>
        <v>43945</v>
      </c>
      <c r="F378" s="831">
        <f>F377+7</f>
        <v>43950</v>
      </c>
      <c r="G378" s="831">
        <f>F378+24</f>
        <v>43974</v>
      </c>
      <c r="H378" s="807"/>
      <c r="I378" s="832"/>
      <c r="J378" s="832"/>
      <c r="K378" s="832"/>
    </row>
    <row r="379" spans="1:11" s="578" customFormat="1" ht="15" customHeight="1">
      <c r="A379" s="716"/>
      <c r="B379" s="736"/>
      <c r="C379" s="841"/>
      <c r="D379" s="840"/>
      <c r="E379" s="680"/>
      <c r="F379" s="839"/>
      <c r="G379" s="839"/>
      <c r="H379" s="807"/>
      <c r="I379" s="832"/>
      <c r="J379" s="832"/>
      <c r="K379" s="832"/>
    </row>
    <row r="380" spans="1:11" s="578" customFormat="1" ht="15" customHeight="1">
      <c r="A380" s="716"/>
      <c r="B380" s="732" t="s">
        <v>1157</v>
      </c>
      <c r="C380" s="725" t="s">
        <v>32</v>
      </c>
      <c r="D380" s="838" t="s">
        <v>8</v>
      </c>
      <c r="E380" s="837" t="s">
        <v>2319</v>
      </c>
      <c r="F380" s="837" t="s">
        <v>9</v>
      </c>
      <c r="G380" s="837" t="s">
        <v>1089</v>
      </c>
      <c r="H380" s="807"/>
      <c r="I380" s="832"/>
      <c r="J380" s="832"/>
      <c r="K380" s="832"/>
    </row>
    <row r="381" spans="1:11" s="578" customFormat="1" ht="15" customHeight="1">
      <c r="A381" s="716"/>
      <c r="B381" s="811"/>
      <c r="C381" s="810"/>
      <c r="D381" s="836"/>
      <c r="E381" s="835" t="s">
        <v>2318</v>
      </c>
      <c r="F381" s="835" t="s">
        <v>35</v>
      </c>
      <c r="G381" s="835" t="s">
        <v>36</v>
      </c>
      <c r="H381" s="807"/>
      <c r="I381" s="832"/>
      <c r="J381" s="832"/>
      <c r="K381" s="832"/>
    </row>
    <row r="382" spans="1:11" s="578" customFormat="1" ht="15" customHeight="1">
      <c r="A382" s="716"/>
      <c r="B382" s="816" t="s">
        <v>1177</v>
      </c>
      <c r="C382" s="816" t="s">
        <v>1177</v>
      </c>
      <c r="D382" s="830" t="s">
        <v>2687</v>
      </c>
      <c r="E382" s="699">
        <f>F382-5</f>
        <v>43917</v>
      </c>
      <c r="F382" s="831">
        <v>43922</v>
      </c>
      <c r="G382" s="831">
        <f>F382+22</f>
        <v>43944</v>
      </c>
      <c r="H382" s="807"/>
      <c r="I382" s="832"/>
      <c r="J382" s="832"/>
      <c r="K382" s="832"/>
    </row>
    <row r="383" spans="1:11" s="578" customFormat="1" ht="15" customHeight="1">
      <c r="A383" s="716"/>
      <c r="B383" s="676" t="s">
        <v>2686</v>
      </c>
      <c r="C383" s="676" t="s">
        <v>1185</v>
      </c>
      <c r="D383" s="829"/>
      <c r="E383" s="699">
        <f>F383-5</f>
        <v>43924</v>
      </c>
      <c r="F383" s="831">
        <f>F382+7</f>
        <v>43929</v>
      </c>
      <c r="G383" s="831">
        <f>F383+22</f>
        <v>43951</v>
      </c>
      <c r="H383" s="807"/>
      <c r="I383" s="832"/>
      <c r="J383" s="832"/>
      <c r="K383" s="832"/>
    </row>
    <row r="384" spans="1:11" s="578" customFormat="1" ht="15" customHeight="1">
      <c r="A384" s="716"/>
      <c r="B384" s="640" t="s">
        <v>2661</v>
      </c>
      <c r="C384" s="640" t="s">
        <v>2616</v>
      </c>
      <c r="D384" s="829"/>
      <c r="E384" s="699">
        <f>F384-5</f>
        <v>43931</v>
      </c>
      <c r="F384" s="831">
        <f>F383+7</f>
        <v>43936</v>
      </c>
      <c r="G384" s="831">
        <f>F384+22</f>
        <v>43958</v>
      </c>
      <c r="H384" s="807"/>
      <c r="I384" s="832"/>
      <c r="J384" s="832"/>
      <c r="K384" s="832"/>
    </row>
    <row r="385" spans="1:11" s="578" customFormat="1" ht="15" customHeight="1">
      <c r="A385" s="716"/>
      <c r="B385" s="640" t="s">
        <v>2685</v>
      </c>
      <c r="C385" s="640" t="s">
        <v>2684</v>
      </c>
      <c r="D385" s="829"/>
      <c r="E385" s="699">
        <f>F385-5</f>
        <v>43938</v>
      </c>
      <c r="F385" s="831">
        <f>F384+7</f>
        <v>43943</v>
      </c>
      <c r="G385" s="831">
        <f>F385+22</f>
        <v>43965</v>
      </c>
      <c r="H385" s="807"/>
    </row>
    <row r="386" spans="1:11" s="578" customFormat="1" ht="15" customHeight="1">
      <c r="A386" s="716"/>
      <c r="B386" s="640" t="s">
        <v>2683</v>
      </c>
      <c r="C386" s="676" t="s">
        <v>2614</v>
      </c>
      <c r="D386" s="828"/>
      <c r="E386" s="699">
        <f>F386-5</f>
        <v>43945</v>
      </c>
      <c r="F386" s="831">
        <f>F385+7</f>
        <v>43950</v>
      </c>
      <c r="G386" s="831">
        <f>F386+22</f>
        <v>43972</v>
      </c>
      <c r="H386" s="807"/>
    </row>
    <row r="387" spans="1:11" s="578" customFormat="1" ht="15" hidden="1" customHeight="1">
      <c r="A387" s="716"/>
      <c r="B387" s="792" t="s">
        <v>1157</v>
      </c>
      <c r="C387" s="725" t="s">
        <v>32</v>
      </c>
      <c r="D387" s="812" t="s">
        <v>8</v>
      </c>
      <c r="E387" s="723" t="s">
        <v>2319</v>
      </c>
      <c r="F387" s="723" t="s">
        <v>9</v>
      </c>
      <c r="G387" s="723" t="s">
        <v>1089</v>
      </c>
      <c r="H387" s="807"/>
      <c r="I387" s="832"/>
      <c r="J387" s="832"/>
      <c r="K387" s="832"/>
    </row>
    <row r="388" spans="1:11" s="578" customFormat="1" ht="15" hidden="1" customHeight="1">
      <c r="A388" s="716"/>
      <c r="B388" s="834"/>
      <c r="C388" s="833"/>
      <c r="D388" s="777"/>
      <c r="E388" s="809" t="s">
        <v>2318</v>
      </c>
      <c r="F388" s="809" t="s">
        <v>35</v>
      </c>
      <c r="G388" s="809" t="s">
        <v>36</v>
      </c>
      <c r="H388" s="807"/>
      <c r="I388" s="832"/>
      <c r="J388" s="832"/>
      <c r="K388" s="832"/>
    </row>
    <row r="389" spans="1:11" s="578" customFormat="1" ht="15" hidden="1" customHeight="1">
      <c r="A389" s="716"/>
      <c r="B389" s="816" t="s">
        <v>2682</v>
      </c>
      <c r="C389" s="816" t="s">
        <v>2681</v>
      </c>
      <c r="D389" s="706" t="s">
        <v>2585</v>
      </c>
      <c r="E389" s="699">
        <f>F389-5</f>
        <v>43557</v>
      </c>
      <c r="F389" s="831">
        <v>43562</v>
      </c>
      <c r="G389" s="831">
        <f>F389+25</f>
        <v>43587</v>
      </c>
      <c r="H389" s="807"/>
      <c r="I389" s="832"/>
      <c r="J389" s="832"/>
      <c r="K389" s="832"/>
    </row>
    <row r="390" spans="1:11" s="578" customFormat="1" ht="15" hidden="1" customHeight="1">
      <c r="A390" s="716"/>
      <c r="B390" s="676" t="s">
        <v>2680</v>
      </c>
      <c r="C390" s="676" t="s">
        <v>2679</v>
      </c>
      <c r="D390" s="706"/>
      <c r="E390" s="699">
        <f>F390-5</f>
        <v>43564</v>
      </c>
      <c r="F390" s="831">
        <f>F389+7</f>
        <v>43569</v>
      </c>
      <c r="G390" s="831">
        <f>F390+25</f>
        <v>43594</v>
      </c>
      <c r="H390" s="807"/>
      <c r="I390" s="832"/>
      <c r="J390" s="832"/>
      <c r="K390" s="832"/>
    </row>
    <row r="391" spans="1:11" s="578" customFormat="1" ht="15" hidden="1" customHeight="1">
      <c r="A391" s="716"/>
      <c r="B391" s="640" t="s">
        <v>2678</v>
      </c>
      <c r="C391" s="640" t="s">
        <v>2532</v>
      </c>
      <c r="D391" s="706"/>
      <c r="E391" s="699">
        <f>F391-5</f>
        <v>43571</v>
      </c>
      <c r="F391" s="831">
        <f>F390+7</f>
        <v>43576</v>
      </c>
      <c r="G391" s="831">
        <f>F391+25</f>
        <v>43601</v>
      </c>
      <c r="H391" s="807"/>
      <c r="I391" s="832"/>
      <c r="J391" s="832"/>
      <c r="K391" s="832"/>
    </row>
    <row r="392" spans="1:11" s="578" customFormat="1" ht="15" hidden="1" customHeight="1">
      <c r="A392" s="716"/>
      <c r="B392" s="640" t="s">
        <v>2677</v>
      </c>
      <c r="C392" s="640" t="s">
        <v>2676</v>
      </c>
      <c r="D392" s="706"/>
      <c r="E392" s="699">
        <f>F392-5</f>
        <v>43578</v>
      </c>
      <c r="F392" s="831">
        <f>F391+7</f>
        <v>43583</v>
      </c>
      <c r="G392" s="831">
        <f>F392+25</f>
        <v>43608</v>
      </c>
      <c r="H392" s="807"/>
    </row>
    <row r="393" spans="1:11" s="578" customFormat="1" ht="15" hidden="1" customHeight="1">
      <c r="A393" s="716"/>
      <c r="B393" s="640" t="s">
        <v>2675</v>
      </c>
      <c r="C393" s="676" t="s">
        <v>2674</v>
      </c>
      <c r="D393" s="706"/>
      <c r="E393" s="699">
        <f>F393-5</f>
        <v>43585</v>
      </c>
      <c r="F393" s="831">
        <f>F392+7</f>
        <v>43590</v>
      </c>
      <c r="G393" s="831">
        <f>F393+25</f>
        <v>43615</v>
      </c>
      <c r="H393" s="807"/>
    </row>
    <row r="394" spans="1:11" s="588" customFormat="1" ht="15" customHeight="1">
      <c r="A394" s="729" t="s">
        <v>2673</v>
      </c>
      <c r="B394" s="770"/>
      <c r="C394" s="826"/>
      <c r="D394" s="825"/>
      <c r="E394" s="644"/>
      <c r="F394" s="824"/>
      <c r="G394" s="824"/>
      <c r="H394" s="823"/>
    </row>
    <row r="395" spans="1:11" s="578" customFormat="1" ht="15" customHeight="1">
      <c r="A395" s="716"/>
      <c r="B395" s="732" t="s">
        <v>31</v>
      </c>
      <c r="C395" s="725" t="s">
        <v>32</v>
      </c>
      <c r="D395" s="812" t="s">
        <v>8</v>
      </c>
      <c r="E395" s="723" t="s">
        <v>2319</v>
      </c>
      <c r="F395" s="723" t="s">
        <v>9</v>
      </c>
      <c r="G395" s="723" t="s">
        <v>265</v>
      </c>
      <c r="H395" s="807"/>
    </row>
    <row r="396" spans="1:11" s="578" customFormat="1" ht="15" customHeight="1">
      <c r="A396" s="716"/>
      <c r="B396" s="811"/>
      <c r="C396" s="810"/>
      <c r="D396" s="777"/>
      <c r="E396" s="809" t="s">
        <v>2318</v>
      </c>
      <c r="F396" s="809" t="s">
        <v>35</v>
      </c>
      <c r="G396" s="809" t="s">
        <v>36</v>
      </c>
      <c r="H396" s="807"/>
    </row>
    <row r="397" spans="1:11" s="578" customFormat="1" ht="15" customHeight="1">
      <c r="A397" s="716"/>
      <c r="B397" s="750" t="s">
        <v>2672</v>
      </c>
      <c r="C397" s="751" t="s">
        <v>2671</v>
      </c>
      <c r="D397" s="715" t="s">
        <v>191</v>
      </c>
      <c r="E397" s="633">
        <f>F397-5</f>
        <v>43917</v>
      </c>
      <c r="F397" s="670">
        <v>43922</v>
      </c>
      <c r="G397" s="670">
        <f>F397+37</f>
        <v>43959</v>
      </c>
      <c r="H397" s="807"/>
    </row>
    <row r="398" spans="1:11" s="578" customFormat="1" ht="15" customHeight="1">
      <c r="A398" s="716"/>
      <c r="B398" s="750" t="s">
        <v>2670</v>
      </c>
      <c r="C398" s="751" t="s">
        <v>2669</v>
      </c>
      <c r="D398" s="715"/>
      <c r="E398" s="633">
        <f>F398-5</f>
        <v>43924</v>
      </c>
      <c r="F398" s="670">
        <f>F397+7</f>
        <v>43929</v>
      </c>
      <c r="G398" s="670">
        <f>F398+37</f>
        <v>43966</v>
      </c>
      <c r="H398" s="807"/>
    </row>
    <row r="399" spans="1:11" s="578" customFormat="1" ht="15" customHeight="1">
      <c r="A399" s="716"/>
      <c r="B399" s="750" t="s">
        <v>2668</v>
      </c>
      <c r="C399" s="751" t="s">
        <v>2667</v>
      </c>
      <c r="D399" s="715"/>
      <c r="E399" s="633">
        <f>F399-5</f>
        <v>43931</v>
      </c>
      <c r="F399" s="670">
        <f>F398+7</f>
        <v>43936</v>
      </c>
      <c r="G399" s="670">
        <f>F399+37</f>
        <v>43973</v>
      </c>
      <c r="H399" s="807"/>
    </row>
    <row r="400" spans="1:11" s="578" customFormat="1" ht="15" customHeight="1">
      <c r="A400" s="716"/>
      <c r="B400" s="750" t="s">
        <v>2666</v>
      </c>
      <c r="C400" s="751" t="s">
        <v>2665</v>
      </c>
      <c r="D400" s="715"/>
      <c r="E400" s="633" t="b">
        <f>B385=F400-5</f>
        <v>0</v>
      </c>
      <c r="F400" s="670">
        <f>F399+7</f>
        <v>43943</v>
      </c>
      <c r="G400" s="670">
        <f>F400+37</f>
        <v>43980</v>
      </c>
      <c r="H400" s="807"/>
    </row>
    <row r="401" spans="1:8" s="578" customFormat="1" ht="15" customHeight="1">
      <c r="A401" s="716"/>
      <c r="B401" s="750" t="s">
        <v>2664</v>
      </c>
      <c r="C401" s="751" t="s">
        <v>2663</v>
      </c>
      <c r="D401" s="715"/>
      <c r="E401" s="633">
        <f>F401-5</f>
        <v>43945</v>
      </c>
      <c r="F401" s="670">
        <f>F400+7</f>
        <v>43950</v>
      </c>
      <c r="G401" s="670">
        <f>F401+37</f>
        <v>43987</v>
      </c>
      <c r="H401" s="807"/>
    </row>
    <row r="402" spans="1:8" s="588" customFormat="1" ht="15" customHeight="1">
      <c r="A402" s="729" t="s">
        <v>2662</v>
      </c>
      <c r="B402" s="770"/>
      <c r="C402" s="826"/>
      <c r="D402" s="825"/>
      <c r="E402" s="644"/>
      <c r="F402" s="824"/>
      <c r="G402" s="824"/>
      <c r="H402" s="823"/>
    </row>
    <row r="403" spans="1:8" s="578" customFormat="1" ht="15" hidden="1" customHeight="1">
      <c r="A403" s="716"/>
      <c r="B403" s="737" t="s">
        <v>31</v>
      </c>
      <c r="C403" s="725" t="s">
        <v>32</v>
      </c>
      <c r="D403" s="812" t="s">
        <v>8</v>
      </c>
      <c r="E403" s="723" t="s">
        <v>2319</v>
      </c>
      <c r="F403" s="723" t="s">
        <v>9</v>
      </c>
      <c r="G403" s="723" t="s">
        <v>2609</v>
      </c>
      <c r="H403" s="807"/>
    </row>
    <row r="404" spans="1:8" s="578" customFormat="1" ht="15" hidden="1" customHeight="1">
      <c r="A404" s="716"/>
      <c r="B404" s="813"/>
      <c r="C404" s="810"/>
      <c r="D404" s="777"/>
      <c r="E404" s="809" t="s">
        <v>2318</v>
      </c>
      <c r="F404" s="809" t="s">
        <v>35</v>
      </c>
      <c r="G404" s="809" t="s">
        <v>36</v>
      </c>
      <c r="H404" s="807"/>
    </row>
    <row r="405" spans="1:8" s="578" customFormat="1" ht="15" hidden="1" customHeight="1">
      <c r="A405" s="716"/>
      <c r="B405" s="816" t="s">
        <v>2661</v>
      </c>
      <c r="C405" s="816" t="s">
        <v>2660</v>
      </c>
      <c r="D405" s="830" t="s">
        <v>2659</v>
      </c>
      <c r="E405" s="633">
        <f>F405-5</f>
        <v>43583</v>
      </c>
      <c r="F405" s="670">
        <v>43588</v>
      </c>
      <c r="G405" s="670">
        <f>F405+31</f>
        <v>43619</v>
      </c>
      <c r="H405" s="807"/>
    </row>
    <row r="406" spans="1:8" s="578" customFormat="1" ht="15" hidden="1" customHeight="1">
      <c r="A406" s="716"/>
      <c r="B406" s="676" t="s">
        <v>2658</v>
      </c>
      <c r="C406" s="676" t="s">
        <v>2657</v>
      </c>
      <c r="D406" s="829"/>
      <c r="E406" s="633">
        <f>F406-5</f>
        <v>43590</v>
      </c>
      <c r="F406" s="670">
        <f>F405+7</f>
        <v>43595</v>
      </c>
      <c r="G406" s="670">
        <f>F406+31</f>
        <v>43626</v>
      </c>
      <c r="H406" s="807"/>
    </row>
    <row r="407" spans="1:8" s="578" customFormat="1" ht="15" hidden="1" customHeight="1">
      <c r="A407" s="716"/>
      <c r="B407" s="640" t="s">
        <v>1177</v>
      </c>
      <c r="C407" s="640" t="s">
        <v>1177</v>
      </c>
      <c r="D407" s="829"/>
      <c r="E407" s="633">
        <f>F407-5</f>
        <v>43597</v>
      </c>
      <c r="F407" s="670">
        <f>F406+7</f>
        <v>43602</v>
      </c>
      <c r="G407" s="670">
        <f>F407+31</f>
        <v>43633</v>
      </c>
      <c r="H407" s="807"/>
    </row>
    <row r="408" spans="1:8" s="578" customFormat="1" ht="15" hidden="1" customHeight="1">
      <c r="A408" s="716"/>
      <c r="B408" s="640" t="s">
        <v>2656</v>
      </c>
      <c r="C408" s="640" t="s">
        <v>2655</v>
      </c>
      <c r="D408" s="829"/>
      <c r="E408" s="633">
        <f>F408-5</f>
        <v>43604</v>
      </c>
      <c r="F408" s="670">
        <f>F407+7</f>
        <v>43609</v>
      </c>
      <c r="G408" s="670">
        <f>F408+31</f>
        <v>43640</v>
      </c>
      <c r="H408" s="807"/>
    </row>
    <row r="409" spans="1:8" s="578" customFormat="1" ht="15" hidden="1" customHeight="1">
      <c r="A409" s="716"/>
      <c r="B409" s="640" t="s">
        <v>1841</v>
      </c>
      <c r="C409" s="676" t="s">
        <v>2654</v>
      </c>
      <c r="D409" s="828"/>
      <c r="E409" s="633">
        <f>F409-5</f>
        <v>43611</v>
      </c>
      <c r="F409" s="670">
        <f>F408+7</f>
        <v>43616</v>
      </c>
      <c r="G409" s="670">
        <f>F409+31</f>
        <v>43647</v>
      </c>
      <c r="H409" s="807"/>
    </row>
    <row r="410" spans="1:8" s="578" customFormat="1" ht="15" hidden="1" customHeight="1">
      <c r="A410" s="716"/>
      <c r="B410" s="715" t="s">
        <v>31</v>
      </c>
      <c r="C410" s="725" t="s">
        <v>32</v>
      </c>
      <c r="D410" s="812" t="s">
        <v>8</v>
      </c>
      <c r="E410" s="723" t="s">
        <v>2319</v>
      </c>
      <c r="F410" s="723" t="s">
        <v>9</v>
      </c>
      <c r="G410" s="723" t="s">
        <v>2609</v>
      </c>
      <c r="H410" s="807"/>
    </row>
    <row r="411" spans="1:8" s="578" customFormat="1" ht="15" hidden="1" customHeight="1">
      <c r="A411" s="716"/>
      <c r="B411" s="815"/>
      <c r="C411" s="810"/>
      <c r="D411" s="777"/>
      <c r="E411" s="809" t="s">
        <v>2318</v>
      </c>
      <c r="F411" s="809" t="s">
        <v>35</v>
      </c>
      <c r="G411" s="809" t="s">
        <v>36</v>
      </c>
      <c r="H411" s="807"/>
    </row>
    <row r="412" spans="1:8" s="578" customFormat="1" ht="15" hidden="1" customHeight="1">
      <c r="A412" s="716"/>
      <c r="B412" s="750" t="s">
        <v>2629</v>
      </c>
      <c r="C412" s="648" t="s">
        <v>2623</v>
      </c>
      <c r="D412" s="814" t="s">
        <v>2628</v>
      </c>
      <c r="E412" s="633">
        <f>F412-5</f>
        <v>43555</v>
      </c>
      <c r="F412" s="670">
        <v>43560</v>
      </c>
      <c r="G412" s="670">
        <f>F412+31</f>
        <v>43591</v>
      </c>
      <c r="H412" s="807"/>
    </row>
    <row r="413" spans="1:8" s="578" customFormat="1" ht="15" hidden="1" customHeight="1">
      <c r="A413" s="716"/>
      <c r="B413" s="750" t="s">
        <v>2627</v>
      </c>
      <c r="C413" s="648" t="s">
        <v>2621</v>
      </c>
      <c r="D413" s="814"/>
      <c r="E413" s="633">
        <f>F413-5</f>
        <v>43562</v>
      </c>
      <c r="F413" s="670">
        <f>F412+7</f>
        <v>43567</v>
      </c>
      <c r="G413" s="670">
        <f>F413+31</f>
        <v>43598</v>
      </c>
      <c r="H413" s="807"/>
    </row>
    <row r="414" spans="1:8" s="578" customFormat="1" ht="15" hidden="1" customHeight="1">
      <c r="A414" s="716"/>
      <c r="B414" s="750" t="s">
        <v>2626</v>
      </c>
      <c r="C414" s="648" t="s">
        <v>2625</v>
      </c>
      <c r="D414" s="814"/>
      <c r="E414" s="633">
        <f>F414-5</f>
        <v>43569</v>
      </c>
      <c r="F414" s="670">
        <f>F413+7</f>
        <v>43574</v>
      </c>
      <c r="G414" s="670">
        <f>F414+31</f>
        <v>43605</v>
      </c>
      <c r="H414" s="807"/>
    </row>
    <row r="415" spans="1:8" s="578" customFormat="1" ht="15" hidden="1" customHeight="1">
      <c r="A415" s="716"/>
      <c r="B415" s="750" t="s">
        <v>2624</v>
      </c>
      <c r="C415" s="648" t="s">
        <v>2623</v>
      </c>
      <c r="D415" s="814"/>
      <c r="E415" s="633">
        <f>F415-5</f>
        <v>43576</v>
      </c>
      <c r="F415" s="670">
        <f>F414+7</f>
        <v>43581</v>
      </c>
      <c r="G415" s="670">
        <f>F415+31</f>
        <v>43612</v>
      </c>
      <c r="H415" s="807"/>
    </row>
    <row r="416" spans="1:8" s="578" customFormat="1" ht="15" hidden="1" customHeight="1">
      <c r="A416" s="716"/>
      <c r="B416" s="750" t="s">
        <v>2622</v>
      </c>
      <c r="C416" s="648" t="s">
        <v>2621</v>
      </c>
      <c r="D416" s="814"/>
      <c r="E416" s="633">
        <f>F416-5</f>
        <v>43583</v>
      </c>
      <c r="F416" s="670">
        <f>F415+7</f>
        <v>43588</v>
      </c>
      <c r="G416" s="670">
        <f>F416+31</f>
        <v>43619</v>
      </c>
      <c r="H416" s="807"/>
    </row>
    <row r="417" spans="1:8" s="578" customFormat="1" ht="15" hidden="1" customHeight="1">
      <c r="A417" s="716"/>
      <c r="B417" s="792" t="s">
        <v>31</v>
      </c>
      <c r="C417" s="725" t="s">
        <v>32</v>
      </c>
      <c r="D417" s="812" t="s">
        <v>8</v>
      </c>
      <c r="E417" s="723" t="s">
        <v>2319</v>
      </c>
      <c r="F417" s="723" t="s">
        <v>9</v>
      </c>
      <c r="G417" s="723" t="s">
        <v>2609</v>
      </c>
      <c r="H417" s="807"/>
    </row>
    <row r="418" spans="1:8" s="578" customFormat="1" ht="15" hidden="1" customHeight="1">
      <c r="A418" s="716"/>
      <c r="B418" s="827"/>
      <c r="C418" s="810"/>
      <c r="D418" s="777"/>
      <c r="E418" s="809" t="s">
        <v>2318</v>
      </c>
      <c r="F418" s="809" t="s">
        <v>35</v>
      </c>
      <c r="G418" s="809" t="s">
        <v>36</v>
      </c>
      <c r="H418" s="807"/>
    </row>
    <row r="419" spans="1:8" s="578" customFormat="1" ht="15" hidden="1" customHeight="1">
      <c r="A419" s="716"/>
      <c r="B419" s="750" t="s">
        <v>2653</v>
      </c>
      <c r="C419" s="648" t="s">
        <v>2641</v>
      </c>
      <c r="D419" s="715" t="s">
        <v>2027</v>
      </c>
      <c r="E419" s="633">
        <f>F419-5</f>
        <v>43645</v>
      </c>
      <c r="F419" s="670">
        <v>43650</v>
      </c>
      <c r="G419" s="670">
        <f>F419+31</f>
        <v>43681</v>
      </c>
      <c r="H419" s="807"/>
    </row>
    <row r="420" spans="1:8" s="578" customFormat="1" ht="15" hidden="1" customHeight="1">
      <c r="A420" s="716"/>
      <c r="B420" s="750" t="s">
        <v>2652</v>
      </c>
      <c r="C420" s="648" t="s">
        <v>2651</v>
      </c>
      <c r="D420" s="715"/>
      <c r="E420" s="633">
        <f>F420-5</f>
        <v>43652</v>
      </c>
      <c r="F420" s="670">
        <f>F419+7</f>
        <v>43657</v>
      </c>
      <c r="G420" s="670">
        <f>F420+31</f>
        <v>43688</v>
      </c>
      <c r="H420" s="807"/>
    </row>
    <row r="421" spans="1:8" s="578" customFormat="1" ht="15" hidden="1" customHeight="1">
      <c r="A421" s="716"/>
      <c r="B421" s="750" t="s">
        <v>2650</v>
      </c>
      <c r="C421" s="648" t="s">
        <v>1120</v>
      </c>
      <c r="D421" s="715"/>
      <c r="E421" s="633">
        <f>F421-5</f>
        <v>43659</v>
      </c>
      <c r="F421" s="670">
        <f>F420+7</f>
        <v>43664</v>
      </c>
      <c r="G421" s="670">
        <f>F421+31</f>
        <v>43695</v>
      </c>
      <c r="H421" s="807"/>
    </row>
    <row r="422" spans="1:8" s="578" customFormat="1" ht="15" hidden="1" customHeight="1">
      <c r="A422" s="716"/>
      <c r="B422" s="808" t="s">
        <v>2649</v>
      </c>
      <c r="C422" s="648" t="s">
        <v>1112</v>
      </c>
      <c r="D422" s="715"/>
      <c r="E422" s="633">
        <f>F422-5</f>
        <v>43666</v>
      </c>
      <c r="F422" s="670">
        <f>F421+7</f>
        <v>43671</v>
      </c>
      <c r="G422" s="670">
        <f>F422+31</f>
        <v>43702</v>
      </c>
      <c r="H422" s="807"/>
    </row>
    <row r="423" spans="1:8" s="578" customFormat="1" ht="15" hidden="1" customHeight="1">
      <c r="A423" s="716"/>
      <c r="B423" s="750" t="s">
        <v>2648</v>
      </c>
      <c r="C423" s="648" t="s">
        <v>2637</v>
      </c>
      <c r="D423" s="715"/>
      <c r="E423" s="633">
        <f>F423-5</f>
        <v>43673</v>
      </c>
      <c r="F423" s="670">
        <f>F422+7</f>
        <v>43678</v>
      </c>
      <c r="G423" s="670">
        <f>F423+31</f>
        <v>43709</v>
      </c>
      <c r="H423" s="807"/>
    </row>
    <row r="424" spans="1:8" s="578" customFormat="1" ht="15" customHeight="1">
      <c r="A424" s="716"/>
      <c r="B424" s="732" t="s">
        <v>31</v>
      </c>
      <c r="C424" s="725" t="s">
        <v>32</v>
      </c>
      <c r="D424" s="812" t="s">
        <v>8</v>
      </c>
      <c r="E424" s="723" t="s">
        <v>2319</v>
      </c>
      <c r="F424" s="723" t="s">
        <v>9</v>
      </c>
      <c r="G424" s="723" t="s">
        <v>2609</v>
      </c>
      <c r="H424" s="807"/>
    </row>
    <row r="425" spans="1:8" s="578" customFormat="1" ht="15" customHeight="1">
      <c r="A425" s="716"/>
      <c r="B425" s="811"/>
      <c r="C425" s="810"/>
      <c r="D425" s="777"/>
      <c r="E425" s="809" t="s">
        <v>2318</v>
      </c>
      <c r="F425" s="809" t="s">
        <v>35</v>
      </c>
      <c r="G425" s="809" t="s">
        <v>36</v>
      </c>
      <c r="H425" s="807"/>
    </row>
    <row r="426" spans="1:8" s="578" customFormat="1" ht="15" customHeight="1">
      <c r="A426" s="716"/>
      <c r="B426" s="750" t="s">
        <v>2647</v>
      </c>
      <c r="C426" s="648" t="s">
        <v>2646</v>
      </c>
      <c r="D426" s="715" t="s">
        <v>2040</v>
      </c>
      <c r="E426" s="633">
        <f>F426-5</f>
        <v>43917</v>
      </c>
      <c r="F426" s="670">
        <v>43922</v>
      </c>
      <c r="G426" s="670">
        <f>F426+31</f>
        <v>43953</v>
      </c>
      <c r="H426" s="807"/>
    </row>
    <row r="427" spans="1:8" s="578" customFormat="1" ht="15" customHeight="1">
      <c r="A427" s="716"/>
      <c r="B427" s="750" t="s">
        <v>2645</v>
      </c>
      <c r="C427" s="648" t="s">
        <v>2631</v>
      </c>
      <c r="D427" s="715"/>
      <c r="E427" s="633">
        <f>F427-5</f>
        <v>43924</v>
      </c>
      <c r="F427" s="670">
        <f>F426+7</f>
        <v>43929</v>
      </c>
      <c r="G427" s="670">
        <f>F427+31</f>
        <v>43960</v>
      </c>
      <c r="H427" s="807"/>
    </row>
    <row r="428" spans="1:8" s="578" customFormat="1" ht="15" customHeight="1">
      <c r="A428" s="716"/>
      <c r="B428" s="750" t="s">
        <v>2644</v>
      </c>
      <c r="C428" s="648" t="s">
        <v>2643</v>
      </c>
      <c r="D428" s="715"/>
      <c r="E428" s="633">
        <f>F428-5</f>
        <v>43931</v>
      </c>
      <c r="F428" s="670">
        <f>F427+7</f>
        <v>43936</v>
      </c>
      <c r="G428" s="670">
        <f>F428+31</f>
        <v>43967</v>
      </c>
      <c r="H428" s="807"/>
    </row>
    <row r="429" spans="1:8" s="578" customFormat="1" ht="15" customHeight="1">
      <c r="A429" s="716"/>
      <c r="B429" s="808" t="s">
        <v>2642</v>
      </c>
      <c r="C429" s="648" t="s">
        <v>2641</v>
      </c>
      <c r="D429" s="715"/>
      <c r="E429" s="633">
        <f>F429-5</f>
        <v>43938</v>
      </c>
      <c r="F429" s="670">
        <f>F428+7</f>
        <v>43943</v>
      </c>
      <c r="G429" s="670">
        <f>F429+31</f>
        <v>43974</v>
      </c>
      <c r="H429" s="807"/>
    </row>
    <row r="430" spans="1:8" s="578" customFormat="1" ht="15" customHeight="1">
      <c r="A430" s="716"/>
      <c r="B430" s="750" t="s">
        <v>2640</v>
      </c>
      <c r="C430" s="648" t="s">
        <v>2639</v>
      </c>
      <c r="D430" s="715"/>
      <c r="E430" s="633">
        <f>F430-5</f>
        <v>43945</v>
      </c>
      <c r="F430" s="670">
        <f>F429+7</f>
        <v>43950</v>
      </c>
      <c r="G430" s="670">
        <f>F430+31</f>
        <v>43981</v>
      </c>
      <c r="H430" s="807"/>
    </row>
    <row r="431" spans="1:8" s="588" customFormat="1" ht="15" hidden="1" customHeight="1">
      <c r="A431" s="729" t="s">
        <v>1114</v>
      </c>
      <c r="B431" s="729"/>
      <c r="C431" s="826"/>
      <c r="D431" s="825"/>
      <c r="E431" s="644"/>
      <c r="F431" s="824"/>
      <c r="G431" s="824"/>
      <c r="H431" s="823"/>
    </row>
    <row r="432" spans="1:8" s="578" customFormat="1" ht="15" hidden="1" customHeight="1">
      <c r="A432" s="716"/>
      <c r="B432" s="822" t="s">
        <v>31</v>
      </c>
      <c r="C432" s="821" t="s">
        <v>32</v>
      </c>
      <c r="D432" s="820" t="s">
        <v>8</v>
      </c>
      <c r="E432" s="723" t="s">
        <v>2319</v>
      </c>
      <c r="F432" s="723" t="s">
        <v>9</v>
      </c>
      <c r="G432" s="723" t="s">
        <v>2630</v>
      </c>
      <c r="H432" s="807"/>
    </row>
    <row r="433" spans="1:8" s="578" customFormat="1" ht="15" hidden="1" customHeight="1">
      <c r="A433" s="716"/>
      <c r="B433" s="819"/>
      <c r="C433" s="818"/>
      <c r="D433" s="817"/>
      <c r="E433" s="809" t="s">
        <v>2318</v>
      </c>
      <c r="F433" s="809" t="s">
        <v>35</v>
      </c>
      <c r="G433" s="809" t="s">
        <v>36</v>
      </c>
      <c r="H433" s="807"/>
    </row>
    <row r="434" spans="1:8" s="578" customFormat="1" ht="15" hidden="1" customHeight="1">
      <c r="A434" s="716"/>
      <c r="B434" s="750" t="s">
        <v>2638</v>
      </c>
      <c r="C434" s="816" t="s">
        <v>2637</v>
      </c>
      <c r="D434" s="715" t="s">
        <v>2027</v>
      </c>
      <c r="E434" s="633">
        <f>F434-5</f>
        <v>43554</v>
      </c>
      <c r="F434" s="670">
        <v>43559</v>
      </c>
      <c r="G434" s="670">
        <f>F434+33</f>
        <v>43592</v>
      </c>
      <c r="H434" s="807"/>
    </row>
    <row r="435" spans="1:8" s="578" customFormat="1" ht="15" hidden="1" customHeight="1">
      <c r="A435" s="716"/>
      <c r="B435" s="676" t="s">
        <v>2636</v>
      </c>
      <c r="C435" s="676" t="s">
        <v>2635</v>
      </c>
      <c r="D435" s="715"/>
      <c r="E435" s="633">
        <f>F435-5</f>
        <v>43561</v>
      </c>
      <c r="F435" s="670">
        <f>F434+7</f>
        <v>43566</v>
      </c>
      <c r="G435" s="670">
        <f>F435+33</f>
        <v>43599</v>
      </c>
      <c r="H435" s="807"/>
    </row>
    <row r="436" spans="1:8" s="578" customFormat="1" ht="15" hidden="1" customHeight="1">
      <c r="A436" s="716"/>
      <c r="B436" s="640" t="s">
        <v>176</v>
      </c>
      <c r="C436" s="640" t="s">
        <v>2634</v>
      </c>
      <c r="D436" s="715"/>
      <c r="E436" s="633">
        <f>F436-5</f>
        <v>43568</v>
      </c>
      <c r="F436" s="670">
        <f>F435+7</f>
        <v>43573</v>
      </c>
      <c r="G436" s="670">
        <f>F436+33</f>
        <v>43606</v>
      </c>
      <c r="H436" s="807"/>
    </row>
    <row r="437" spans="1:8" s="578" customFormat="1" ht="15" hidden="1" customHeight="1">
      <c r="A437" s="716"/>
      <c r="B437" s="640" t="s">
        <v>2633</v>
      </c>
      <c r="C437" s="640" t="s">
        <v>2632</v>
      </c>
      <c r="D437" s="715"/>
      <c r="E437" s="633">
        <f>F437-5</f>
        <v>43575</v>
      </c>
      <c r="F437" s="670">
        <f>F436+7</f>
        <v>43580</v>
      </c>
      <c r="G437" s="670">
        <f>F437+33</f>
        <v>43613</v>
      </c>
      <c r="H437" s="807"/>
    </row>
    <row r="438" spans="1:8" s="578" customFormat="1" ht="15" hidden="1" customHeight="1">
      <c r="A438" s="716"/>
      <c r="B438" s="640" t="s">
        <v>607</v>
      </c>
      <c r="C438" s="676" t="s">
        <v>2631</v>
      </c>
      <c r="D438" s="715"/>
      <c r="E438" s="633">
        <f>F438-5</f>
        <v>43582</v>
      </c>
      <c r="F438" s="670">
        <f>F437+7</f>
        <v>43587</v>
      </c>
      <c r="G438" s="670">
        <f>F438+33</f>
        <v>43620</v>
      </c>
      <c r="H438" s="807"/>
    </row>
    <row r="439" spans="1:8" s="578" customFormat="1" ht="15" hidden="1" customHeight="1">
      <c r="A439" s="716"/>
      <c r="B439" s="715" t="s">
        <v>31</v>
      </c>
      <c r="C439" s="725" t="s">
        <v>32</v>
      </c>
      <c r="D439" s="812" t="s">
        <v>8</v>
      </c>
      <c r="E439" s="723" t="s">
        <v>2319</v>
      </c>
      <c r="F439" s="723" t="s">
        <v>9</v>
      </c>
      <c r="G439" s="723" t="s">
        <v>2630</v>
      </c>
      <c r="H439" s="807"/>
    </row>
    <row r="440" spans="1:8" s="578" customFormat="1" ht="15" hidden="1" customHeight="1">
      <c r="A440" s="716"/>
      <c r="B440" s="815"/>
      <c r="C440" s="810"/>
      <c r="D440" s="777"/>
      <c r="E440" s="809" t="s">
        <v>2318</v>
      </c>
      <c r="F440" s="809" t="s">
        <v>35</v>
      </c>
      <c r="G440" s="809" t="s">
        <v>36</v>
      </c>
      <c r="H440" s="807"/>
    </row>
    <row r="441" spans="1:8" s="578" customFormat="1" ht="15" hidden="1" customHeight="1">
      <c r="A441" s="716"/>
      <c r="B441" s="750" t="s">
        <v>2629</v>
      </c>
      <c r="C441" s="648" t="s">
        <v>2623</v>
      </c>
      <c r="D441" s="814" t="s">
        <v>2628</v>
      </c>
      <c r="E441" s="633">
        <f>F441-5</f>
        <v>43555</v>
      </c>
      <c r="F441" s="670">
        <v>43560</v>
      </c>
      <c r="G441" s="670">
        <f>F441+33</f>
        <v>43593</v>
      </c>
      <c r="H441" s="807"/>
    </row>
    <row r="442" spans="1:8" s="578" customFormat="1" ht="15" hidden="1" customHeight="1">
      <c r="A442" s="716"/>
      <c r="B442" s="750" t="s">
        <v>2627</v>
      </c>
      <c r="C442" s="648" t="s">
        <v>2621</v>
      </c>
      <c r="D442" s="814"/>
      <c r="E442" s="633">
        <f>F442-5</f>
        <v>43562</v>
      </c>
      <c r="F442" s="670">
        <f>F441+7</f>
        <v>43567</v>
      </c>
      <c r="G442" s="670">
        <f>F442+33</f>
        <v>43600</v>
      </c>
      <c r="H442" s="807"/>
    </row>
    <row r="443" spans="1:8" s="578" customFormat="1" ht="15" hidden="1" customHeight="1">
      <c r="A443" s="716"/>
      <c r="B443" s="750" t="s">
        <v>2626</v>
      </c>
      <c r="C443" s="648" t="s">
        <v>2625</v>
      </c>
      <c r="D443" s="814"/>
      <c r="E443" s="633">
        <f>F443-5</f>
        <v>43569</v>
      </c>
      <c r="F443" s="670">
        <f>F442+7</f>
        <v>43574</v>
      </c>
      <c r="G443" s="670">
        <f>F443+33</f>
        <v>43607</v>
      </c>
      <c r="H443" s="807"/>
    </row>
    <row r="444" spans="1:8" s="578" customFormat="1" ht="15" hidden="1" customHeight="1">
      <c r="A444" s="716"/>
      <c r="B444" s="750" t="s">
        <v>2624</v>
      </c>
      <c r="C444" s="648" t="s">
        <v>2623</v>
      </c>
      <c r="D444" s="814"/>
      <c r="E444" s="633">
        <f>F444-5</f>
        <v>43576</v>
      </c>
      <c r="F444" s="670">
        <f>F443+7</f>
        <v>43581</v>
      </c>
      <c r="G444" s="670">
        <f>F444+33</f>
        <v>43614</v>
      </c>
      <c r="H444" s="807"/>
    </row>
    <row r="445" spans="1:8" s="578" customFormat="1" ht="15" hidden="1" customHeight="1">
      <c r="A445" s="716"/>
      <c r="B445" s="750" t="s">
        <v>2622</v>
      </c>
      <c r="C445" s="648" t="s">
        <v>2621</v>
      </c>
      <c r="D445" s="814"/>
      <c r="E445" s="633">
        <f>F445-5</f>
        <v>43583</v>
      </c>
      <c r="F445" s="670">
        <f>F444+7</f>
        <v>43588</v>
      </c>
      <c r="G445" s="670">
        <f>F445+33</f>
        <v>43621</v>
      </c>
      <c r="H445" s="807"/>
    </row>
    <row r="446" spans="1:8" s="578" customFormat="1" ht="15" hidden="1" customHeight="1">
      <c r="A446" s="716"/>
      <c r="B446" s="737" t="s">
        <v>31</v>
      </c>
      <c r="C446" s="725" t="s">
        <v>32</v>
      </c>
      <c r="D446" s="812" t="s">
        <v>8</v>
      </c>
      <c r="E446" s="723" t="s">
        <v>2319</v>
      </c>
      <c r="F446" s="723" t="s">
        <v>9</v>
      </c>
      <c r="G446" s="723" t="s">
        <v>2609</v>
      </c>
      <c r="H446" s="807"/>
    </row>
    <row r="447" spans="1:8" s="578" customFormat="1" ht="15" hidden="1" customHeight="1">
      <c r="A447" s="716"/>
      <c r="B447" s="813"/>
      <c r="C447" s="810"/>
      <c r="D447" s="777"/>
      <c r="E447" s="809" t="s">
        <v>2318</v>
      </c>
      <c r="F447" s="809" t="s">
        <v>35</v>
      </c>
      <c r="G447" s="809" t="s">
        <v>36</v>
      </c>
      <c r="H447" s="807"/>
    </row>
    <row r="448" spans="1:8" s="578" customFormat="1" ht="15" hidden="1" customHeight="1">
      <c r="A448" s="716"/>
      <c r="B448" s="750" t="s">
        <v>2620</v>
      </c>
      <c r="C448" s="648" t="s">
        <v>2619</v>
      </c>
      <c r="D448" s="715" t="s">
        <v>2618</v>
      </c>
      <c r="E448" s="633">
        <f>F448-5</f>
        <v>43708</v>
      </c>
      <c r="F448" s="670">
        <v>43713</v>
      </c>
      <c r="G448" s="670">
        <f>F448+31</f>
        <v>43744</v>
      </c>
      <c r="H448" s="807"/>
    </row>
    <row r="449" spans="1:8" s="578" customFormat="1" ht="15" hidden="1" customHeight="1">
      <c r="A449" s="716"/>
      <c r="B449" s="750" t="s">
        <v>2617</v>
      </c>
      <c r="C449" s="648" t="s">
        <v>2616</v>
      </c>
      <c r="D449" s="715"/>
      <c r="E449" s="633">
        <f>F449-5</f>
        <v>43715</v>
      </c>
      <c r="F449" s="670">
        <f>F448+7</f>
        <v>43720</v>
      </c>
      <c r="G449" s="670">
        <f>F449+31</f>
        <v>43751</v>
      </c>
      <c r="H449" s="807"/>
    </row>
    <row r="450" spans="1:8" s="578" customFormat="1" ht="15" hidden="1" customHeight="1">
      <c r="A450" s="716"/>
      <c r="B450" s="750" t="s">
        <v>2615</v>
      </c>
      <c r="C450" s="648" t="s">
        <v>2614</v>
      </c>
      <c r="D450" s="715"/>
      <c r="E450" s="633">
        <f>F450-5</f>
        <v>43722</v>
      </c>
      <c r="F450" s="670">
        <f>F449+7</f>
        <v>43727</v>
      </c>
      <c r="G450" s="670">
        <f>F450+31</f>
        <v>43758</v>
      </c>
      <c r="H450" s="807"/>
    </row>
    <row r="451" spans="1:8" s="578" customFormat="1" ht="15" hidden="1" customHeight="1">
      <c r="A451" s="716"/>
      <c r="B451" s="808" t="s">
        <v>2613</v>
      </c>
      <c r="C451" s="648" t="s">
        <v>2612</v>
      </c>
      <c r="D451" s="715"/>
      <c r="E451" s="633">
        <f>F451-5</f>
        <v>43729</v>
      </c>
      <c r="F451" s="670">
        <f>F450+7</f>
        <v>43734</v>
      </c>
      <c r="G451" s="670">
        <f>F451+31</f>
        <v>43765</v>
      </c>
      <c r="H451" s="807"/>
    </row>
    <row r="452" spans="1:8" s="578" customFormat="1" ht="15" hidden="1" customHeight="1">
      <c r="A452" s="716"/>
      <c r="B452" s="750" t="s">
        <v>2611</v>
      </c>
      <c r="C452" s="648" t="s">
        <v>2610</v>
      </c>
      <c r="D452" s="715"/>
      <c r="E452" s="633">
        <f>F452-5</f>
        <v>43736</v>
      </c>
      <c r="F452" s="670">
        <f>F451+7</f>
        <v>43741</v>
      </c>
      <c r="G452" s="670">
        <f>F452+31</f>
        <v>43772</v>
      </c>
      <c r="H452" s="807"/>
    </row>
    <row r="453" spans="1:8" s="578" customFormat="1" ht="15" hidden="1" customHeight="1">
      <c r="A453" s="716"/>
      <c r="B453" s="732" t="s">
        <v>31</v>
      </c>
      <c r="C453" s="725" t="s">
        <v>32</v>
      </c>
      <c r="D453" s="812" t="s">
        <v>8</v>
      </c>
      <c r="E453" s="723" t="s">
        <v>2319</v>
      </c>
      <c r="F453" s="723" t="s">
        <v>9</v>
      </c>
      <c r="G453" s="723" t="s">
        <v>2609</v>
      </c>
      <c r="H453" s="807"/>
    </row>
    <row r="454" spans="1:8" s="578" customFormat="1" ht="15" hidden="1" customHeight="1">
      <c r="A454" s="716"/>
      <c r="B454" s="811"/>
      <c r="C454" s="810"/>
      <c r="D454" s="777"/>
      <c r="E454" s="809" t="s">
        <v>2318</v>
      </c>
      <c r="F454" s="809" t="s">
        <v>35</v>
      </c>
      <c r="G454" s="809" t="s">
        <v>36</v>
      </c>
      <c r="H454" s="807"/>
    </row>
    <row r="455" spans="1:8" s="578" customFormat="1" ht="15" hidden="1" customHeight="1">
      <c r="A455" s="716"/>
      <c r="B455" s="750" t="s">
        <v>2608</v>
      </c>
      <c r="C455" s="648" t="s">
        <v>2607</v>
      </c>
      <c r="D455" s="715" t="s">
        <v>2606</v>
      </c>
      <c r="E455" s="633">
        <f>F455-5</f>
        <v>43799</v>
      </c>
      <c r="F455" s="670">
        <v>43804</v>
      </c>
      <c r="G455" s="670">
        <f>F455+31</f>
        <v>43835</v>
      </c>
      <c r="H455" s="807"/>
    </row>
    <row r="456" spans="1:8" s="578" customFormat="1" ht="15" hidden="1" customHeight="1">
      <c r="A456" s="716"/>
      <c r="B456" s="750" t="s">
        <v>2605</v>
      </c>
      <c r="C456" s="648" t="s">
        <v>2604</v>
      </c>
      <c r="D456" s="715"/>
      <c r="E456" s="633">
        <f>F456-5</f>
        <v>43806</v>
      </c>
      <c r="F456" s="670">
        <f>F455+7</f>
        <v>43811</v>
      </c>
      <c r="G456" s="670">
        <f>F456+31</f>
        <v>43842</v>
      </c>
      <c r="H456" s="807"/>
    </row>
    <row r="457" spans="1:8" s="578" customFormat="1" ht="15" hidden="1" customHeight="1">
      <c r="A457" s="716"/>
      <c r="B457" s="750" t="s">
        <v>2603</v>
      </c>
      <c r="C457" s="648" t="s">
        <v>2602</v>
      </c>
      <c r="D457" s="715"/>
      <c r="E457" s="633">
        <f>F457-5</f>
        <v>43813</v>
      </c>
      <c r="F457" s="670">
        <f>F456+7</f>
        <v>43818</v>
      </c>
      <c r="G457" s="670">
        <f>F457+31</f>
        <v>43849</v>
      </c>
      <c r="H457" s="807"/>
    </row>
    <row r="458" spans="1:8" s="578" customFormat="1" ht="15" hidden="1" customHeight="1">
      <c r="A458" s="716"/>
      <c r="B458" s="808" t="s">
        <v>2601</v>
      </c>
      <c r="C458" s="648" t="s">
        <v>2600</v>
      </c>
      <c r="D458" s="715"/>
      <c r="E458" s="633">
        <f>F458-5</f>
        <v>43820</v>
      </c>
      <c r="F458" s="670">
        <f>F457+7</f>
        <v>43825</v>
      </c>
      <c r="G458" s="670">
        <f>F458+31</f>
        <v>43856</v>
      </c>
      <c r="H458" s="807"/>
    </row>
    <row r="459" spans="1:8" s="578" customFormat="1" ht="15" hidden="1" customHeight="1">
      <c r="A459" s="716"/>
      <c r="B459" s="750" t="s">
        <v>2599</v>
      </c>
      <c r="C459" s="648" t="s">
        <v>2598</v>
      </c>
      <c r="D459" s="715"/>
      <c r="E459" s="633">
        <f>F459-5</f>
        <v>43827</v>
      </c>
      <c r="F459" s="670">
        <f>F458+7</f>
        <v>43832</v>
      </c>
      <c r="G459" s="670">
        <f>F459+31</f>
        <v>43863</v>
      </c>
      <c r="H459" s="807"/>
    </row>
    <row r="460" spans="1:8" s="566" customFormat="1" ht="15">
      <c r="A460" s="806" t="s">
        <v>134</v>
      </c>
      <c r="B460" s="806"/>
      <c r="C460" s="806"/>
      <c r="D460" s="806"/>
      <c r="E460" s="806"/>
      <c r="F460" s="806"/>
      <c r="G460" s="806"/>
    </row>
    <row r="461" spans="1:8" s="757" customFormat="1" ht="15">
      <c r="A461" s="729" t="s">
        <v>2597</v>
      </c>
      <c r="B461" s="729"/>
      <c r="C461" s="728"/>
      <c r="D461" s="727"/>
      <c r="E461" s="727"/>
      <c r="F461" s="726"/>
      <c r="G461" s="726"/>
    </row>
    <row r="462" spans="1:8" s="747" customFormat="1" ht="15" hidden="1">
      <c r="A462" s="797"/>
      <c r="B462" s="805" t="s">
        <v>31</v>
      </c>
      <c r="C462" s="802" t="s">
        <v>32</v>
      </c>
      <c r="D462" s="801" t="s">
        <v>8</v>
      </c>
      <c r="E462" s="636" t="s">
        <v>2319</v>
      </c>
      <c r="F462" s="779" t="s">
        <v>9</v>
      </c>
      <c r="G462" s="779" t="s">
        <v>139</v>
      </c>
    </row>
    <row r="463" spans="1:8" s="747" customFormat="1" ht="15" hidden="1">
      <c r="A463" s="797"/>
      <c r="B463" s="804"/>
      <c r="C463" s="799"/>
      <c r="D463" s="798"/>
      <c r="E463" s="636" t="s">
        <v>2318</v>
      </c>
      <c r="F463" s="775" t="s">
        <v>35</v>
      </c>
      <c r="G463" s="775" t="s">
        <v>36</v>
      </c>
    </row>
    <row r="464" spans="1:8" s="747" customFormat="1" ht="15" hidden="1">
      <c r="A464" s="797"/>
      <c r="B464" s="764" t="s">
        <v>2596</v>
      </c>
      <c r="C464" s="640" t="s">
        <v>2595</v>
      </c>
      <c r="D464" s="730" t="s">
        <v>136</v>
      </c>
      <c r="E464" s="633">
        <f>F464-5</f>
        <v>43710</v>
      </c>
      <c r="F464" s="749">
        <v>43715</v>
      </c>
      <c r="G464" s="796">
        <f>F464+46</f>
        <v>43761</v>
      </c>
    </row>
    <row r="465" spans="1:8" s="747" customFormat="1" ht="15" hidden="1" customHeight="1">
      <c r="A465" s="797"/>
      <c r="B465" s="764" t="s">
        <v>1854</v>
      </c>
      <c r="C465" s="676" t="s">
        <v>2594</v>
      </c>
      <c r="D465" s="702"/>
      <c r="E465" s="633">
        <f>F465-5</f>
        <v>43717</v>
      </c>
      <c r="F465" s="749">
        <f>F464+7</f>
        <v>43722</v>
      </c>
      <c r="G465" s="796">
        <f>F465+46</f>
        <v>43768</v>
      </c>
      <c r="H465" s="757"/>
    </row>
    <row r="466" spans="1:8" s="747" customFormat="1" ht="15" hidden="1" customHeight="1">
      <c r="A466" s="797"/>
      <c r="B466" s="764" t="s">
        <v>2593</v>
      </c>
      <c r="C466" s="640" t="s">
        <v>2592</v>
      </c>
      <c r="D466" s="702"/>
      <c r="E466" s="633">
        <f>F466-5</f>
        <v>43724</v>
      </c>
      <c r="F466" s="749">
        <f>F465+7</f>
        <v>43729</v>
      </c>
      <c r="G466" s="796">
        <f>F466+46</f>
        <v>43775</v>
      </c>
    </row>
    <row r="467" spans="1:8" s="747" customFormat="1" ht="15.75" hidden="1" customHeight="1">
      <c r="A467" s="797"/>
      <c r="B467" s="764" t="s">
        <v>2591</v>
      </c>
      <c r="C467" s="640" t="s">
        <v>2590</v>
      </c>
      <c r="D467" s="702"/>
      <c r="E467" s="633">
        <f>F467-5</f>
        <v>43731</v>
      </c>
      <c r="F467" s="749">
        <f>F466+7</f>
        <v>43736</v>
      </c>
      <c r="G467" s="796">
        <f>F467+46</f>
        <v>43782</v>
      </c>
    </row>
    <row r="468" spans="1:8" s="747" customFormat="1" ht="15.75" hidden="1" customHeight="1">
      <c r="A468" s="797"/>
      <c r="B468" s="750" t="s">
        <v>2589</v>
      </c>
      <c r="C468" s="640" t="s">
        <v>2588</v>
      </c>
      <c r="D468" s="700"/>
      <c r="E468" s="633">
        <f>F468-5</f>
        <v>43738</v>
      </c>
      <c r="F468" s="749">
        <f>F467+7</f>
        <v>43743</v>
      </c>
      <c r="G468" s="796">
        <f>F468+46</f>
        <v>43789</v>
      </c>
    </row>
    <row r="469" spans="1:8" s="747" customFormat="1" ht="15">
      <c r="A469" s="797"/>
      <c r="B469" s="803" t="s">
        <v>31</v>
      </c>
      <c r="C469" s="802" t="s">
        <v>32</v>
      </c>
      <c r="D469" s="801" t="s">
        <v>8</v>
      </c>
      <c r="E469" s="636" t="s">
        <v>2319</v>
      </c>
      <c r="F469" s="779" t="s">
        <v>9</v>
      </c>
      <c r="G469" s="779" t="s">
        <v>139</v>
      </c>
    </row>
    <row r="470" spans="1:8" s="747" customFormat="1" ht="15">
      <c r="A470" s="797"/>
      <c r="B470" s="800"/>
      <c r="C470" s="799"/>
      <c r="D470" s="798"/>
      <c r="E470" s="636" t="s">
        <v>2318</v>
      </c>
      <c r="F470" s="775" t="s">
        <v>35</v>
      </c>
      <c r="G470" s="775" t="s">
        <v>36</v>
      </c>
    </row>
    <row r="471" spans="1:8" s="747" customFormat="1" ht="15">
      <c r="A471" s="797"/>
      <c r="B471" s="764" t="s">
        <v>2587</v>
      </c>
      <c r="C471" s="640" t="s">
        <v>2586</v>
      </c>
      <c r="D471" s="730" t="s">
        <v>2585</v>
      </c>
      <c r="E471" s="633">
        <f>F471-5</f>
        <v>43923</v>
      </c>
      <c r="F471" s="749">
        <v>43928</v>
      </c>
      <c r="G471" s="796">
        <f>F471+46</f>
        <v>43974</v>
      </c>
    </row>
    <row r="472" spans="1:8" s="747" customFormat="1" ht="15" customHeight="1">
      <c r="A472" s="797"/>
      <c r="B472" s="764" t="s">
        <v>2584</v>
      </c>
      <c r="C472" s="676" t="s">
        <v>2583</v>
      </c>
      <c r="D472" s="702"/>
      <c r="E472" s="633">
        <f>F472-5</f>
        <v>43930</v>
      </c>
      <c r="F472" s="749">
        <f>F471+7</f>
        <v>43935</v>
      </c>
      <c r="G472" s="796">
        <f>F472+46</f>
        <v>43981</v>
      </c>
      <c r="H472" s="757"/>
    </row>
    <row r="473" spans="1:8" s="747" customFormat="1" ht="15" customHeight="1">
      <c r="A473" s="797"/>
      <c r="B473" s="764" t="s">
        <v>2582</v>
      </c>
      <c r="C473" s="640" t="s">
        <v>2581</v>
      </c>
      <c r="D473" s="702"/>
      <c r="E473" s="633">
        <f>F473-5</f>
        <v>43937</v>
      </c>
      <c r="F473" s="749">
        <f>F472+7</f>
        <v>43942</v>
      </c>
      <c r="G473" s="796">
        <f>F473+46</f>
        <v>43988</v>
      </c>
    </row>
    <row r="474" spans="1:8" s="747" customFormat="1" ht="15.75" customHeight="1">
      <c r="A474" s="797"/>
      <c r="B474" s="764" t="s">
        <v>2580</v>
      </c>
      <c r="C474" s="640" t="s">
        <v>2579</v>
      </c>
      <c r="D474" s="702"/>
      <c r="E474" s="633">
        <f>F474-5</f>
        <v>43944</v>
      </c>
      <c r="F474" s="749">
        <f>F473+7</f>
        <v>43949</v>
      </c>
      <c r="G474" s="796">
        <f>F474+46</f>
        <v>43995</v>
      </c>
    </row>
    <row r="475" spans="1:8" s="757" customFormat="1" ht="15" customHeight="1">
      <c r="A475" s="729" t="s">
        <v>2578</v>
      </c>
      <c r="B475" s="770"/>
      <c r="C475" s="728"/>
      <c r="D475" s="727"/>
      <c r="E475" s="727"/>
      <c r="F475" s="726"/>
      <c r="G475" s="726"/>
    </row>
    <row r="476" spans="1:8" s="747" customFormat="1" ht="15">
      <c r="A476" s="797"/>
      <c r="B476" s="732" t="s">
        <v>31</v>
      </c>
      <c r="C476" s="634" t="s">
        <v>32</v>
      </c>
      <c r="D476" s="634" t="s">
        <v>8</v>
      </c>
      <c r="E476" s="636" t="s">
        <v>2319</v>
      </c>
      <c r="F476" s="764" t="s">
        <v>9</v>
      </c>
      <c r="G476" s="764" t="s">
        <v>141</v>
      </c>
    </row>
    <row r="477" spans="1:8" s="747" customFormat="1" ht="15">
      <c r="A477" s="797"/>
      <c r="B477" s="767"/>
      <c r="C477" s="769"/>
      <c r="D477" s="769"/>
      <c r="E477" s="636" t="s">
        <v>2318</v>
      </c>
      <c r="F477" s="764" t="s">
        <v>35</v>
      </c>
      <c r="G477" s="764" t="s">
        <v>36</v>
      </c>
    </row>
    <row r="478" spans="1:8" s="747" customFormat="1" ht="18" customHeight="1">
      <c r="A478" s="797"/>
      <c r="B478" s="764" t="s">
        <v>2577</v>
      </c>
      <c r="C478" s="764" t="s">
        <v>2576</v>
      </c>
      <c r="D478" s="659" t="s">
        <v>107</v>
      </c>
      <c r="E478" s="633">
        <f>F478-5</f>
        <v>43918</v>
      </c>
      <c r="F478" s="749">
        <v>43923</v>
      </c>
      <c r="G478" s="796">
        <f>F478+36</f>
        <v>43959</v>
      </c>
    </row>
    <row r="479" spans="1:8" s="747" customFormat="1" ht="15.75" customHeight="1">
      <c r="A479" s="797"/>
      <c r="B479" s="766" t="s">
        <v>2575</v>
      </c>
      <c r="C479" s="764" t="s">
        <v>2574</v>
      </c>
      <c r="D479" s="658"/>
      <c r="E479" s="633">
        <f>F479-5</f>
        <v>43925</v>
      </c>
      <c r="F479" s="749">
        <f>F478+7</f>
        <v>43930</v>
      </c>
      <c r="G479" s="796">
        <f>F479+36</f>
        <v>43966</v>
      </c>
      <c r="H479" s="757"/>
    </row>
    <row r="480" spans="1:8" s="747" customFormat="1" ht="15">
      <c r="A480" s="797"/>
      <c r="B480" s="764" t="s">
        <v>2573</v>
      </c>
      <c r="C480" s="764" t="s">
        <v>2572</v>
      </c>
      <c r="D480" s="658"/>
      <c r="E480" s="633">
        <f>F480-5</f>
        <v>43932</v>
      </c>
      <c r="F480" s="749">
        <f>F479+7</f>
        <v>43937</v>
      </c>
      <c r="G480" s="796">
        <f>F480+36</f>
        <v>43973</v>
      </c>
    </row>
    <row r="481" spans="1:8" s="747" customFormat="1" ht="15">
      <c r="A481" s="797"/>
      <c r="B481" s="764" t="s">
        <v>2571</v>
      </c>
      <c r="C481" s="764" t="s">
        <v>2570</v>
      </c>
      <c r="D481" s="658"/>
      <c r="E481" s="633">
        <f>F481-5</f>
        <v>43939</v>
      </c>
      <c r="F481" s="749">
        <f>F480+7</f>
        <v>43944</v>
      </c>
      <c r="G481" s="796">
        <f>F481+36</f>
        <v>43980</v>
      </c>
    </row>
    <row r="482" spans="1:8" s="747" customFormat="1" ht="15">
      <c r="A482" s="797"/>
      <c r="B482" s="766" t="s">
        <v>1291</v>
      </c>
      <c r="C482" s="764" t="s">
        <v>1291</v>
      </c>
      <c r="D482" s="657"/>
      <c r="E482" s="633">
        <f>F482-5</f>
        <v>43946</v>
      </c>
      <c r="F482" s="749">
        <f>F481+7</f>
        <v>43951</v>
      </c>
      <c r="G482" s="796">
        <f>F482+36</f>
        <v>43987</v>
      </c>
    </row>
    <row r="483" spans="1:8" s="757" customFormat="1" ht="15">
      <c r="A483" s="729" t="s">
        <v>2082</v>
      </c>
      <c r="B483" s="770"/>
      <c r="C483" s="773"/>
      <c r="D483" s="682"/>
      <c r="E483" s="644"/>
      <c r="F483" s="691"/>
      <c r="G483" s="691"/>
    </row>
    <row r="484" spans="1:8" s="747" customFormat="1" ht="15">
      <c r="A484" s="768"/>
      <c r="B484" s="732" t="s">
        <v>31</v>
      </c>
      <c r="C484" s="634" t="s">
        <v>32</v>
      </c>
      <c r="D484" s="795" t="s">
        <v>8</v>
      </c>
      <c r="E484" s="636" t="s">
        <v>2319</v>
      </c>
      <c r="F484" s="764" t="s">
        <v>9</v>
      </c>
      <c r="G484" s="788" t="s">
        <v>137</v>
      </c>
    </row>
    <row r="485" spans="1:8" s="747" customFormat="1" ht="15">
      <c r="A485" s="768"/>
      <c r="B485" s="767"/>
      <c r="C485" s="769"/>
      <c r="D485" s="794"/>
      <c r="E485" s="636" t="s">
        <v>2318</v>
      </c>
      <c r="F485" s="764" t="s">
        <v>35</v>
      </c>
      <c r="G485" s="775" t="s">
        <v>36</v>
      </c>
    </row>
    <row r="486" spans="1:8" s="747" customFormat="1" ht="15">
      <c r="A486" s="768"/>
      <c r="B486" s="764" t="s">
        <v>2569</v>
      </c>
      <c r="C486" s="640" t="s">
        <v>1779</v>
      </c>
      <c r="D486" s="730" t="s">
        <v>2537</v>
      </c>
      <c r="E486" s="633">
        <f>F486-5</f>
        <v>43917</v>
      </c>
      <c r="F486" s="749">
        <v>43922</v>
      </c>
      <c r="G486" s="749">
        <f>F486+53</f>
        <v>43975</v>
      </c>
    </row>
    <row r="487" spans="1:8" s="747" customFormat="1" ht="15.75" customHeight="1">
      <c r="A487" s="768"/>
      <c r="B487" s="764" t="s">
        <v>2568</v>
      </c>
      <c r="C487" s="676" t="s">
        <v>1903</v>
      </c>
      <c r="D487" s="702"/>
      <c r="E487" s="633">
        <f>F487-5</f>
        <v>43924</v>
      </c>
      <c r="F487" s="749">
        <f>F486+7</f>
        <v>43929</v>
      </c>
      <c r="G487" s="749">
        <f>F487+53</f>
        <v>43982</v>
      </c>
    </row>
    <row r="488" spans="1:8" s="747" customFormat="1" ht="15" customHeight="1">
      <c r="A488" s="768"/>
      <c r="B488" s="764" t="s">
        <v>2539</v>
      </c>
      <c r="C488" s="640" t="s">
        <v>1901</v>
      </c>
      <c r="D488" s="702"/>
      <c r="E488" s="633">
        <f>F488-5</f>
        <v>43931</v>
      </c>
      <c r="F488" s="749">
        <f>F487+7</f>
        <v>43936</v>
      </c>
      <c r="G488" s="749">
        <f>F488+53</f>
        <v>43989</v>
      </c>
      <c r="H488" s="757"/>
    </row>
    <row r="489" spans="1:8" s="747" customFormat="1" ht="15" customHeight="1">
      <c r="A489" s="768"/>
      <c r="B489" s="764" t="s">
        <v>2567</v>
      </c>
      <c r="C489" s="640" t="s">
        <v>1899</v>
      </c>
      <c r="D489" s="702"/>
      <c r="E489" s="633">
        <f>F489-5</f>
        <v>43938</v>
      </c>
      <c r="F489" s="749">
        <f>F488+7</f>
        <v>43943</v>
      </c>
      <c r="G489" s="749">
        <f>F489+53</f>
        <v>43996</v>
      </c>
    </row>
    <row r="490" spans="1:8" s="747" customFormat="1" ht="15" customHeight="1">
      <c r="A490" s="768"/>
      <c r="B490" s="750" t="s">
        <v>1291</v>
      </c>
      <c r="C490" s="640" t="s">
        <v>1291</v>
      </c>
      <c r="D490" s="700"/>
      <c r="E490" s="633">
        <f>F490-5</f>
        <v>43945</v>
      </c>
      <c r="F490" s="749">
        <f>F489+7</f>
        <v>43950</v>
      </c>
      <c r="G490" s="749">
        <f>F490+53</f>
        <v>44003</v>
      </c>
    </row>
    <row r="491" spans="1:8" s="793" customFormat="1" ht="17.100000000000001" customHeight="1">
      <c r="A491" s="729" t="s">
        <v>2062</v>
      </c>
      <c r="B491" s="770"/>
      <c r="C491" s="728"/>
      <c r="D491" s="727"/>
      <c r="E491" s="727"/>
      <c r="F491" s="726"/>
      <c r="G491" s="726"/>
    </row>
    <row r="492" spans="1:8" s="747" customFormat="1" ht="15" hidden="1">
      <c r="A492" s="768"/>
      <c r="B492" s="792" t="s">
        <v>31</v>
      </c>
      <c r="C492" s="789" t="s">
        <v>32</v>
      </c>
      <c r="D492" s="780" t="s">
        <v>8</v>
      </c>
      <c r="E492" s="636" t="s">
        <v>2319</v>
      </c>
      <c r="F492" s="779" t="s">
        <v>9</v>
      </c>
      <c r="G492" s="788" t="s">
        <v>1257</v>
      </c>
    </row>
    <row r="493" spans="1:8" s="747" customFormat="1" ht="15" hidden="1">
      <c r="A493" s="768"/>
      <c r="B493" s="791"/>
      <c r="C493" s="787"/>
      <c r="D493" s="777"/>
      <c r="E493" s="719" t="s">
        <v>2318</v>
      </c>
      <c r="F493" s="786" t="s">
        <v>35</v>
      </c>
      <c r="G493" s="775" t="s">
        <v>36</v>
      </c>
    </row>
    <row r="494" spans="1:8" s="747" customFormat="1" ht="15" hidden="1" customHeight="1">
      <c r="A494" s="768"/>
      <c r="B494" s="676" t="s">
        <v>334</v>
      </c>
      <c r="C494" s="676" t="s">
        <v>2563</v>
      </c>
      <c r="D494" s="659" t="s">
        <v>107</v>
      </c>
      <c r="E494" s="632">
        <f>F494-5</f>
        <v>43554</v>
      </c>
      <c r="F494" s="749">
        <v>43559</v>
      </c>
      <c r="G494" s="749">
        <f>F494+40</f>
        <v>43599</v>
      </c>
    </row>
    <row r="495" spans="1:8" s="747" customFormat="1" ht="15" hidden="1">
      <c r="A495" s="768"/>
      <c r="B495" s="676" t="s">
        <v>2566</v>
      </c>
      <c r="C495" s="676" t="s">
        <v>2565</v>
      </c>
      <c r="D495" s="658"/>
      <c r="E495" s="632">
        <f>F495-5</f>
        <v>43561</v>
      </c>
      <c r="F495" s="749">
        <f>F494+7</f>
        <v>43566</v>
      </c>
      <c r="G495" s="749">
        <f>F495+40</f>
        <v>43606</v>
      </c>
    </row>
    <row r="496" spans="1:8" s="747" customFormat="1" ht="15" hidden="1">
      <c r="A496" s="768"/>
      <c r="B496" s="676" t="s">
        <v>2564</v>
      </c>
      <c r="C496" s="676" t="s">
        <v>2563</v>
      </c>
      <c r="D496" s="658"/>
      <c r="E496" s="632">
        <f>F496-5</f>
        <v>43568</v>
      </c>
      <c r="F496" s="749">
        <f>F495+7</f>
        <v>43573</v>
      </c>
      <c r="G496" s="749">
        <f>F496+40</f>
        <v>43613</v>
      </c>
    </row>
    <row r="497" spans="1:8" s="747" customFormat="1" ht="15" hidden="1">
      <c r="A497" s="768"/>
      <c r="B497" s="676" t="s">
        <v>2562</v>
      </c>
      <c r="C497" s="790" t="s">
        <v>2561</v>
      </c>
      <c r="D497" s="658"/>
      <c r="E497" s="632">
        <f>F497-5</f>
        <v>43575</v>
      </c>
      <c r="F497" s="749">
        <f>F496+7</f>
        <v>43580</v>
      </c>
      <c r="G497" s="749">
        <f>F497+40</f>
        <v>43620</v>
      </c>
    </row>
    <row r="498" spans="1:8" s="747" customFormat="1" ht="15" hidden="1">
      <c r="A498" s="768"/>
      <c r="B498" s="676" t="s">
        <v>2560</v>
      </c>
      <c r="C498" s="790" t="s">
        <v>2559</v>
      </c>
      <c r="D498" s="657"/>
      <c r="E498" s="632">
        <f>F498-5</f>
        <v>43582</v>
      </c>
      <c r="F498" s="749">
        <f>F497+7</f>
        <v>43587</v>
      </c>
      <c r="G498" s="749">
        <f>F498+40</f>
        <v>43627</v>
      </c>
    </row>
    <row r="499" spans="1:8" s="747" customFormat="1" ht="15">
      <c r="A499" s="768"/>
      <c r="B499" s="732" t="s">
        <v>31</v>
      </c>
      <c r="C499" s="789" t="s">
        <v>32</v>
      </c>
      <c r="D499" s="780" t="s">
        <v>8</v>
      </c>
      <c r="E499" s="636" t="s">
        <v>2319</v>
      </c>
      <c r="F499" s="779" t="s">
        <v>9</v>
      </c>
      <c r="G499" s="788" t="s">
        <v>1257</v>
      </c>
    </row>
    <row r="500" spans="1:8" s="747" customFormat="1" ht="15">
      <c r="A500" s="768"/>
      <c r="B500" s="767"/>
      <c r="C500" s="787"/>
      <c r="D500" s="777"/>
      <c r="E500" s="719" t="s">
        <v>2318</v>
      </c>
      <c r="F500" s="786" t="s">
        <v>35</v>
      </c>
      <c r="G500" s="775" t="s">
        <v>36</v>
      </c>
    </row>
    <row r="501" spans="1:8" s="747" customFormat="1" ht="15">
      <c r="A501" s="768"/>
      <c r="B501" s="640" t="s">
        <v>2558</v>
      </c>
      <c r="C501" s="636" t="s">
        <v>2557</v>
      </c>
      <c r="D501" s="659" t="s">
        <v>2210</v>
      </c>
      <c r="E501" s="632">
        <f>F501-5</f>
        <v>43919</v>
      </c>
      <c r="F501" s="749">
        <v>43924</v>
      </c>
      <c r="G501" s="749">
        <f>F501+36</f>
        <v>43960</v>
      </c>
    </row>
    <row r="502" spans="1:8" s="747" customFormat="1" ht="15">
      <c r="A502" s="768"/>
      <c r="B502" s="640" t="s">
        <v>2556</v>
      </c>
      <c r="C502" s="636" t="s">
        <v>2555</v>
      </c>
      <c r="D502" s="658"/>
      <c r="E502" s="632">
        <f>F502-5</f>
        <v>43926</v>
      </c>
      <c r="F502" s="749">
        <f>F501+7</f>
        <v>43931</v>
      </c>
      <c r="G502" s="749">
        <f>F502+36</f>
        <v>43967</v>
      </c>
    </row>
    <row r="503" spans="1:8" s="747" customFormat="1" ht="15">
      <c r="A503" s="768"/>
      <c r="B503" s="640" t="s">
        <v>2554</v>
      </c>
      <c r="C503" s="640" t="s">
        <v>1681</v>
      </c>
      <c r="D503" s="658"/>
      <c r="E503" s="632">
        <f>F503-5</f>
        <v>43933</v>
      </c>
      <c r="F503" s="749">
        <f>F502+7</f>
        <v>43938</v>
      </c>
      <c r="G503" s="749">
        <f>F503+36</f>
        <v>43974</v>
      </c>
    </row>
    <row r="504" spans="1:8" s="747" customFormat="1" ht="15">
      <c r="A504" s="768"/>
      <c r="B504" s="640" t="s">
        <v>2553</v>
      </c>
      <c r="C504" s="636" t="s">
        <v>1692</v>
      </c>
      <c r="D504" s="658"/>
      <c r="E504" s="632">
        <f>F504-5</f>
        <v>43940</v>
      </c>
      <c r="F504" s="749">
        <f>F503+7</f>
        <v>43945</v>
      </c>
      <c r="G504" s="749">
        <f>F504+36</f>
        <v>43981</v>
      </c>
    </row>
    <row r="505" spans="1:8" s="747" customFormat="1" ht="15">
      <c r="A505" s="768"/>
      <c r="B505" s="640" t="s">
        <v>2552</v>
      </c>
      <c r="C505" s="636" t="s">
        <v>2551</v>
      </c>
      <c r="D505" s="657"/>
      <c r="E505" s="632">
        <f>F505-5</f>
        <v>43947</v>
      </c>
      <c r="F505" s="749">
        <f>F504+7</f>
        <v>43952</v>
      </c>
      <c r="G505" s="749">
        <f>F505+36</f>
        <v>43988</v>
      </c>
    </row>
    <row r="506" spans="1:8" s="757" customFormat="1" ht="14.1" customHeight="1">
      <c r="A506" s="729" t="s">
        <v>2550</v>
      </c>
      <c r="B506" s="770"/>
      <c r="C506" s="728"/>
      <c r="D506" s="727"/>
      <c r="E506" s="727"/>
      <c r="F506" s="726"/>
      <c r="G506" s="726"/>
    </row>
    <row r="507" spans="1:8" s="747" customFormat="1" ht="15">
      <c r="A507" s="768"/>
      <c r="B507" s="782" t="s">
        <v>31</v>
      </c>
      <c r="C507" s="781" t="s">
        <v>32</v>
      </c>
      <c r="D507" s="780" t="s">
        <v>8</v>
      </c>
      <c r="E507" s="636" t="s">
        <v>2319</v>
      </c>
      <c r="F507" s="779" t="s">
        <v>9</v>
      </c>
      <c r="G507" s="779" t="s">
        <v>245</v>
      </c>
    </row>
    <row r="508" spans="1:8" s="747" customFormat="1" ht="15">
      <c r="A508" s="768"/>
      <c r="B508" s="778"/>
      <c r="C508" s="777"/>
      <c r="D508" s="776"/>
      <c r="E508" s="636" t="s">
        <v>2318</v>
      </c>
      <c r="F508" s="775" t="s">
        <v>35</v>
      </c>
      <c r="G508" s="775" t="s">
        <v>36</v>
      </c>
    </row>
    <row r="509" spans="1:8" s="747" customFormat="1" ht="15">
      <c r="A509" s="768"/>
      <c r="B509" s="766" t="s">
        <v>2549</v>
      </c>
      <c r="C509" s="640" t="s">
        <v>2548</v>
      </c>
      <c r="D509" s="730" t="s">
        <v>107</v>
      </c>
      <c r="E509" s="774">
        <f>F509-5</f>
        <v>43920</v>
      </c>
      <c r="F509" s="749">
        <v>43925</v>
      </c>
      <c r="G509" s="785">
        <f>F509+28</f>
        <v>43953</v>
      </c>
    </row>
    <row r="510" spans="1:8" s="747" customFormat="1" ht="15">
      <c r="A510" s="768"/>
      <c r="B510" s="764" t="s">
        <v>2547</v>
      </c>
      <c r="C510" s="640" t="s">
        <v>2546</v>
      </c>
      <c r="D510" s="702"/>
      <c r="E510" s="774">
        <f>F510-5</f>
        <v>43927</v>
      </c>
      <c r="F510" s="749">
        <f>F509+7</f>
        <v>43932</v>
      </c>
      <c r="G510" s="785">
        <f>F510+28</f>
        <v>43960</v>
      </c>
    </row>
    <row r="511" spans="1:8" s="747" customFormat="1" ht="15">
      <c r="A511" s="768"/>
      <c r="B511" s="764" t="s">
        <v>2545</v>
      </c>
      <c r="C511" s="640" t="s">
        <v>2544</v>
      </c>
      <c r="D511" s="702"/>
      <c r="E511" s="774">
        <f>F511-5</f>
        <v>43934</v>
      </c>
      <c r="F511" s="749">
        <f>F510+7</f>
        <v>43939</v>
      </c>
      <c r="G511" s="785">
        <f>F511+28</f>
        <v>43967</v>
      </c>
    </row>
    <row r="512" spans="1:8" s="747" customFormat="1" ht="15">
      <c r="A512" s="768"/>
      <c r="B512" s="764" t="s">
        <v>2543</v>
      </c>
      <c r="C512" s="676" t="s">
        <v>2542</v>
      </c>
      <c r="D512" s="702"/>
      <c r="E512" s="774">
        <f>F512-5</f>
        <v>43941</v>
      </c>
      <c r="F512" s="749">
        <f>F511+7</f>
        <v>43946</v>
      </c>
      <c r="G512" s="785">
        <f>F512+28</f>
        <v>43974</v>
      </c>
      <c r="H512" s="757"/>
    </row>
    <row r="513" spans="1:8" s="747" customFormat="1" ht="15">
      <c r="A513" s="768"/>
      <c r="B513" s="764" t="s">
        <v>2541</v>
      </c>
      <c r="C513" s="676" t="s">
        <v>1730</v>
      </c>
      <c r="D513" s="700"/>
      <c r="E513" s="774">
        <f>F513-5</f>
        <v>43948</v>
      </c>
      <c r="F513" s="749">
        <f>F512+7</f>
        <v>43953</v>
      </c>
      <c r="G513" s="785">
        <f>F513+28</f>
        <v>43981</v>
      </c>
      <c r="H513" s="757"/>
    </row>
    <row r="514" spans="1:8" s="757" customFormat="1" ht="15" hidden="1">
      <c r="A514" s="729" t="s">
        <v>2540</v>
      </c>
      <c r="B514" s="770"/>
      <c r="C514" s="728"/>
      <c r="D514" s="727"/>
      <c r="E514" s="727"/>
      <c r="F514" s="726"/>
      <c r="G514" s="726"/>
    </row>
    <row r="515" spans="1:8" s="747" customFormat="1" ht="15" hidden="1">
      <c r="A515" s="768"/>
      <c r="B515" s="784" t="s">
        <v>1215</v>
      </c>
      <c r="C515" s="781" t="s">
        <v>32</v>
      </c>
      <c r="D515" s="780" t="s">
        <v>8</v>
      </c>
      <c r="E515" s="636" t="s">
        <v>2319</v>
      </c>
      <c r="F515" s="779" t="s">
        <v>9</v>
      </c>
      <c r="G515" s="779" t="s">
        <v>147</v>
      </c>
    </row>
    <row r="516" spans="1:8" s="747" customFormat="1" ht="15" hidden="1">
      <c r="A516" s="768"/>
      <c r="B516" s="783"/>
      <c r="C516" s="777"/>
      <c r="D516" s="776"/>
      <c r="E516" s="636" t="s">
        <v>2318</v>
      </c>
      <c r="F516" s="775" t="s">
        <v>35</v>
      </c>
      <c r="G516" s="775" t="s">
        <v>36</v>
      </c>
    </row>
    <row r="517" spans="1:8" s="747" customFormat="1" ht="15" hidden="1">
      <c r="A517" s="768"/>
      <c r="B517" s="764" t="s">
        <v>2539</v>
      </c>
      <c r="C517" s="640" t="s">
        <v>2538</v>
      </c>
      <c r="D517" s="685" t="s">
        <v>2537</v>
      </c>
      <c r="E517" s="774">
        <f>F517-5</f>
        <v>43770</v>
      </c>
      <c r="F517" s="749">
        <v>43775</v>
      </c>
      <c r="G517" s="749">
        <f>F517+42</f>
        <v>43817</v>
      </c>
      <c r="H517" s="757"/>
    </row>
    <row r="518" spans="1:8" s="747" customFormat="1" ht="15" hidden="1" customHeight="1">
      <c r="A518" s="768"/>
      <c r="B518" s="764" t="s">
        <v>2536</v>
      </c>
      <c r="C518" s="640" t="s">
        <v>2535</v>
      </c>
      <c r="D518" s="684"/>
      <c r="E518" s="774">
        <f>F518-5</f>
        <v>43777</v>
      </c>
      <c r="F518" s="749">
        <f>F517+7</f>
        <v>43782</v>
      </c>
      <c r="G518" s="749">
        <f>F518+42</f>
        <v>43824</v>
      </c>
    </row>
    <row r="519" spans="1:8" s="747" customFormat="1" ht="15" hidden="1" customHeight="1">
      <c r="A519" s="768"/>
      <c r="B519" s="764"/>
      <c r="C519" s="640"/>
      <c r="D519" s="684"/>
      <c r="E519" s="774">
        <f>F519-5</f>
        <v>43784</v>
      </c>
      <c r="F519" s="749">
        <f>F518+7</f>
        <v>43789</v>
      </c>
      <c r="G519" s="749">
        <f>F519+42</f>
        <v>43831</v>
      </c>
    </row>
    <row r="520" spans="1:8" s="747" customFormat="1" ht="15" hidden="1" customHeight="1">
      <c r="A520" s="768"/>
      <c r="B520" s="750"/>
      <c r="C520" s="640"/>
      <c r="D520" s="684"/>
      <c r="E520" s="774">
        <f>F520-5</f>
        <v>43791</v>
      </c>
      <c r="F520" s="749">
        <f>F519+7</f>
        <v>43796</v>
      </c>
      <c r="G520" s="749">
        <f>F520+42</f>
        <v>43838</v>
      </c>
    </row>
    <row r="521" spans="1:8" s="757" customFormat="1" ht="15.75" hidden="1" customHeight="1">
      <c r="A521" s="773"/>
      <c r="B521" s="750"/>
      <c r="C521" s="640"/>
      <c r="D521" s="657"/>
      <c r="E521" s="772">
        <f>F521-5</f>
        <v>43798</v>
      </c>
      <c r="F521" s="771">
        <f>F520+7</f>
        <v>43803</v>
      </c>
      <c r="G521" s="749">
        <f>F521+42</f>
        <v>43845</v>
      </c>
    </row>
    <row r="522" spans="1:8" s="757" customFormat="1" ht="15">
      <c r="A522" s="729" t="s">
        <v>2534</v>
      </c>
      <c r="B522" s="770"/>
      <c r="C522" s="728"/>
      <c r="D522" s="727"/>
      <c r="E522" s="727"/>
      <c r="F522" s="726"/>
      <c r="G522" s="726"/>
    </row>
    <row r="523" spans="1:8" s="747" customFormat="1" ht="15">
      <c r="A523" s="768"/>
      <c r="B523" s="782" t="s">
        <v>1157</v>
      </c>
      <c r="C523" s="781" t="s">
        <v>32</v>
      </c>
      <c r="D523" s="780" t="s">
        <v>8</v>
      </c>
      <c r="E523" s="636" t="s">
        <v>2319</v>
      </c>
      <c r="F523" s="779" t="s">
        <v>9</v>
      </c>
      <c r="G523" s="779" t="s">
        <v>147</v>
      </c>
    </row>
    <row r="524" spans="1:8" s="747" customFormat="1" ht="15">
      <c r="A524" s="768"/>
      <c r="B524" s="778"/>
      <c r="C524" s="777"/>
      <c r="D524" s="776"/>
      <c r="E524" s="636" t="s">
        <v>2318</v>
      </c>
      <c r="F524" s="775" t="s">
        <v>35</v>
      </c>
      <c r="G524" s="775" t="s">
        <v>36</v>
      </c>
    </row>
    <row r="525" spans="1:8" s="747" customFormat="1" ht="15">
      <c r="A525" s="768"/>
      <c r="B525" s="766" t="s">
        <v>2533</v>
      </c>
      <c r="C525" s="640" t="s">
        <v>2532</v>
      </c>
      <c r="D525" s="685" t="s">
        <v>107</v>
      </c>
      <c r="E525" s="774">
        <f>F525-5</f>
        <v>43920</v>
      </c>
      <c r="F525" s="749">
        <v>43925</v>
      </c>
      <c r="G525" s="749">
        <f>F525+33</f>
        <v>43958</v>
      </c>
      <c r="H525" s="757"/>
    </row>
    <row r="526" spans="1:8" s="747" customFormat="1" ht="15" customHeight="1">
      <c r="A526" s="768"/>
      <c r="B526" s="764" t="s">
        <v>2531</v>
      </c>
      <c r="C526" s="640" t="s">
        <v>2530</v>
      </c>
      <c r="D526" s="684"/>
      <c r="E526" s="774">
        <f>F526-5</f>
        <v>43927</v>
      </c>
      <c r="F526" s="749">
        <f>F525+7</f>
        <v>43932</v>
      </c>
      <c r="G526" s="749">
        <f>F526+33</f>
        <v>43965</v>
      </c>
    </row>
    <row r="527" spans="1:8" s="747" customFormat="1" ht="15" customHeight="1">
      <c r="A527" s="768"/>
      <c r="B527" s="764" t="s">
        <v>2529</v>
      </c>
      <c r="C527" s="640" t="s">
        <v>2528</v>
      </c>
      <c r="D527" s="684"/>
      <c r="E527" s="774">
        <f>F527-5</f>
        <v>43934</v>
      </c>
      <c r="F527" s="749">
        <f>F526+7</f>
        <v>43939</v>
      </c>
      <c r="G527" s="749">
        <f>F527+33</f>
        <v>43972</v>
      </c>
    </row>
    <row r="528" spans="1:8" s="747" customFormat="1" ht="15" customHeight="1">
      <c r="A528" s="768"/>
      <c r="B528" s="764" t="s">
        <v>2527</v>
      </c>
      <c r="C528" s="676" t="s">
        <v>2526</v>
      </c>
      <c r="D528" s="684"/>
      <c r="E528" s="774">
        <f>F528-5</f>
        <v>43941</v>
      </c>
      <c r="F528" s="749">
        <f>F527+7</f>
        <v>43946</v>
      </c>
      <c r="G528" s="749">
        <f>F528+33</f>
        <v>43979</v>
      </c>
    </row>
    <row r="529" spans="1:8" s="757" customFormat="1" ht="15.75" customHeight="1">
      <c r="A529" s="773"/>
      <c r="B529" s="764" t="s">
        <v>2525</v>
      </c>
      <c r="C529" s="676" t="s">
        <v>2524</v>
      </c>
      <c r="D529" s="657"/>
      <c r="E529" s="772">
        <f>F529-5</f>
        <v>43948</v>
      </c>
      <c r="F529" s="771">
        <f>F528+7</f>
        <v>43953</v>
      </c>
      <c r="G529" s="749">
        <f>F529+33</f>
        <v>43986</v>
      </c>
    </row>
    <row r="530" spans="1:8" s="757" customFormat="1" ht="15">
      <c r="A530" s="729" t="s">
        <v>149</v>
      </c>
      <c r="B530" s="770"/>
      <c r="C530" s="728"/>
      <c r="D530" s="727" t="s">
        <v>298</v>
      </c>
      <c r="E530" s="727"/>
      <c r="F530" s="726"/>
      <c r="G530" s="726"/>
    </row>
    <row r="531" spans="1:8" s="747" customFormat="1" ht="15">
      <c r="A531" s="768"/>
      <c r="B531" s="732" t="s">
        <v>31</v>
      </c>
      <c r="C531" s="634" t="s">
        <v>32</v>
      </c>
      <c r="D531" s="634" t="s">
        <v>8</v>
      </c>
      <c r="E531" s="636" t="s">
        <v>2319</v>
      </c>
      <c r="F531" s="764" t="s">
        <v>9</v>
      </c>
      <c r="G531" s="764" t="s">
        <v>149</v>
      </c>
      <c r="H531" s="757"/>
    </row>
    <row r="532" spans="1:8" s="747" customFormat="1" ht="15">
      <c r="A532" s="768"/>
      <c r="B532" s="767"/>
      <c r="C532" s="769"/>
      <c r="D532" s="769"/>
      <c r="E532" s="636" t="s">
        <v>2318</v>
      </c>
      <c r="F532" s="764" t="s">
        <v>35</v>
      </c>
      <c r="G532" s="764" t="s">
        <v>36</v>
      </c>
    </row>
    <row r="533" spans="1:8" s="747" customFormat="1" ht="15">
      <c r="A533" s="768"/>
      <c r="B533" s="766" t="s">
        <v>2523</v>
      </c>
      <c r="C533" s="640" t="s">
        <v>2517</v>
      </c>
      <c r="D533" s="659" t="s">
        <v>136</v>
      </c>
      <c r="E533" s="633">
        <f>F533-5</f>
        <v>43918</v>
      </c>
      <c r="F533" s="749">
        <v>43923</v>
      </c>
      <c r="G533" s="749">
        <f>F533+19</f>
        <v>43942</v>
      </c>
    </row>
    <row r="534" spans="1:8" s="747" customFormat="1" ht="15">
      <c r="A534" s="768"/>
      <c r="B534" s="764" t="s">
        <v>2522</v>
      </c>
      <c r="C534" s="640" t="s">
        <v>2515</v>
      </c>
      <c r="D534" s="658"/>
      <c r="E534" s="633">
        <f>F534-5</f>
        <v>43925</v>
      </c>
      <c r="F534" s="749">
        <f>F533+7</f>
        <v>43930</v>
      </c>
      <c r="G534" s="749">
        <f>F534+19</f>
        <v>43949</v>
      </c>
    </row>
    <row r="535" spans="1:8" s="747" customFormat="1" ht="15">
      <c r="A535" s="768"/>
      <c r="B535" s="764" t="s">
        <v>2521</v>
      </c>
      <c r="C535" s="640" t="s">
        <v>2513</v>
      </c>
      <c r="D535" s="658"/>
      <c r="E535" s="633">
        <f>F535-5</f>
        <v>43932</v>
      </c>
      <c r="F535" s="749">
        <f>F534+7</f>
        <v>43937</v>
      </c>
      <c r="G535" s="749">
        <f>F535+19</f>
        <v>43956</v>
      </c>
    </row>
    <row r="536" spans="1:8" s="747" customFormat="1" ht="15">
      <c r="A536" s="768"/>
      <c r="B536" s="750" t="s">
        <v>2520</v>
      </c>
      <c r="C536" s="640" t="s">
        <v>2511</v>
      </c>
      <c r="D536" s="658"/>
      <c r="E536" s="633">
        <f>F536-5</f>
        <v>43939</v>
      </c>
      <c r="F536" s="749">
        <f>F535+7</f>
        <v>43944</v>
      </c>
      <c r="G536" s="749">
        <f>F536+19</f>
        <v>43963</v>
      </c>
    </row>
    <row r="537" spans="1:8" s="747" customFormat="1" ht="15">
      <c r="A537" s="768"/>
      <c r="B537" s="750" t="s">
        <v>1177</v>
      </c>
      <c r="C537" s="640" t="s">
        <v>1177</v>
      </c>
      <c r="D537" s="657"/>
      <c r="E537" s="633">
        <f>F537-5</f>
        <v>43946</v>
      </c>
      <c r="F537" s="749">
        <f>F536+7</f>
        <v>43951</v>
      </c>
      <c r="G537" s="749">
        <f>F537+19</f>
        <v>43970</v>
      </c>
    </row>
    <row r="538" spans="1:8" s="757" customFormat="1" ht="15">
      <c r="A538" s="762" t="s">
        <v>2519</v>
      </c>
      <c r="B538" s="761"/>
      <c r="C538" s="760"/>
      <c r="D538" s="759"/>
      <c r="E538" s="759"/>
      <c r="F538" s="758"/>
      <c r="G538" s="758"/>
    </row>
    <row r="539" spans="1:8" s="747" customFormat="1" ht="15">
      <c r="A539" s="753"/>
      <c r="B539" s="732" t="s">
        <v>31</v>
      </c>
      <c r="C539" s="756" t="s">
        <v>32</v>
      </c>
      <c r="D539" s="756" t="s">
        <v>8</v>
      </c>
      <c r="E539" s="755" t="s">
        <v>2319</v>
      </c>
      <c r="F539" s="754" t="s">
        <v>9</v>
      </c>
      <c r="G539" s="754" t="s">
        <v>1209</v>
      </c>
      <c r="H539" s="757"/>
    </row>
    <row r="540" spans="1:8" s="747" customFormat="1" ht="15">
      <c r="A540" s="753"/>
      <c r="B540" s="767"/>
      <c r="C540" s="756"/>
      <c r="D540" s="756"/>
      <c r="E540" s="755" t="s">
        <v>2318</v>
      </c>
      <c r="F540" s="754" t="s">
        <v>35</v>
      </c>
      <c r="G540" s="754" t="s">
        <v>36</v>
      </c>
    </row>
    <row r="541" spans="1:8" s="747" customFormat="1" ht="15">
      <c r="A541" s="753"/>
      <c r="B541" s="764" t="s">
        <v>2518</v>
      </c>
      <c r="C541" s="765" t="s">
        <v>2517</v>
      </c>
      <c r="D541" s="694" t="s">
        <v>190</v>
      </c>
      <c r="E541" s="632">
        <f>F541-5</f>
        <v>43918</v>
      </c>
      <c r="F541" s="749">
        <v>43923</v>
      </c>
      <c r="G541" s="749">
        <f>F541+39</f>
        <v>43962</v>
      </c>
    </row>
    <row r="542" spans="1:8" s="747" customFormat="1" ht="15">
      <c r="A542" s="753"/>
      <c r="B542" s="766" t="s">
        <v>2516</v>
      </c>
      <c r="C542" s="765" t="s">
        <v>2515</v>
      </c>
      <c r="D542" s="694"/>
      <c r="E542" s="632">
        <f>F542-5</f>
        <v>43925</v>
      </c>
      <c r="F542" s="749">
        <f>F541+7</f>
        <v>43930</v>
      </c>
      <c r="G542" s="749">
        <f>F542+39</f>
        <v>43969</v>
      </c>
    </row>
    <row r="543" spans="1:8" s="747" customFormat="1" ht="15">
      <c r="A543" s="753"/>
      <c r="B543" s="764" t="s">
        <v>2514</v>
      </c>
      <c r="C543" s="763" t="s">
        <v>2513</v>
      </c>
      <c r="D543" s="694"/>
      <c r="E543" s="632">
        <f>F543-5</f>
        <v>43932</v>
      </c>
      <c r="F543" s="749">
        <f>F542+7</f>
        <v>43937</v>
      </c>
      <c r="G543" s="749">
        <f>F543+39</f>
        <v>43976</v>
      </c>
      <c r="H543" s="745"/>
    </row>
    <row r="544" spans="1:8" s="747" customFormat="1" ht="15">
      <c r="A544" s="753"/>
      <c r="B544" s="764" t="s">
        <v>2512</v>
      </c>
      <c r="C544" s="763" t="s">
        <v>2511</v>
      </c>
      <c r="D544" s="694"/>
      <c r="E544" s="632">
        <f>F544-5</f>
        <v>43939</v>
      </c>
      <c r="F544" s="749">
        <f>F543+7</f>
        <v>43944</v>
      </c>
      <c r="G544" s="749">
        <f>F544+39</f>
        <v>43983</v>
      </c>
      <c r="H544" s="578"/>
    </row>
    <row r="545" spans="1:9" s="747" customFormat="1" ht="15" customHeight="1">
      <c r="A545" s="752"/>
      <c r="B545" s="764" t="s">
        <v>2510</v>
      </c>
      <c r="C545" s="763" t="s">
        <v>2509</v>
      </c>
      <c r="D545" s="694"/>
      <c r="E545" s="632">
        <f>F545-5</f>
        <v>43946</v>
      </c>
      <c r="F545" s="749">
        <f>F544+7</f>
        <v>43951</v>
      </c>
      <c r="G545" s="749">
        <f>F545+39</f>
        <v>43990</v>
      </c>
      <c r="H545" s="578"/>
      <c r="I545" s="748"/>
    </row>
    <row r="546" spans="1:9" s="757" customFormat="1" ht="15">
      <c r="A546" s="762" t="s">
        <v>2508</v>
      </c>
      <c r="B546" s="761"/>
      <c r="C546" s="760"/>
      <c r="D546" s="759"/>
      <c r="E546" s="759"/>
      <c r="F546" s="758"/>
      <c r="G546" s="758"/>
    </row>
    <row r="547" spans="1:9" s="747" customFormat="1" ht="15">
      <c r="A547" s="753"/>
      <c r="B547" s="740" t="s">
        <v>31</v>
      </c>
      <c r="C547" s="756" t="s">
        <v>32</v>
      </c>
      <c r="D547" s="756" t="s">
        <v>8</v>
      </c>
      <c r="E547" s="755" t="s">
        <v>2319</v>
      </c>
      <c r="F547" s="754" t="s">
        <v>9</v>
      </c>
      <c r="G547" s="754" t="s">
        <v>1677</v>
      </c>
      <c r="H547" s="757"/>
    </row>
    <row r="548" spans="1:9" s="747" customFormat="1" ht="15">
      <c r="A548" s="753"/>
      <c r="B548" s="739"/>
      <c r="C548" s="756"/>
      <c r="D548" s="756"/>
      <c r="E548" s="755" t="s">
        <v>2318</v>
      </c>
      <c r="F548" s="754" t="s">
        <v>35</v>
      </c>
      <c r="G548" s="754" t="s">
        <v>36</v>
      </c>
    </row>
    <row r="549" spans="1:9" s="747" customFormat="1" ht="15">
      <c r="A549" s="753"/>
      <c r="B549" s="750" t="s">
        <v>2418</v>
      </c>
      <c r="C549" s="750" t="s">
        <v>2421</v>
      </c>
      <c r="D549" s="694" t="s">
        <v>2507</v>
      </c>
      <c r="E549" s="632">
        <f>F549-5</f>
        <v>43919</v>
      </c>
      <c r="F549" s="749">
        <v>43924</v>
      </c>
      <c r="G549" s="749">
        <f>F549+6</f>
        <v>43930</v>
      </c>
    </row>
    <row r="550" spans="1:9" s="747" customFormat="1" ht="15">
      <c r="A550" s="753"/>
      <c r="B550" s="750" t="s">
        <v>2420</v>
      </c>
      <c r="C550" s="750" t="s">
        <v>2421</v>
      </c>
      <c r="D550" s="694"/>
      <c r="E550" s="632">
        <f>F550-5</f>
        <v>43926</v>
      </c>
      <c r="F550" s="749">
        <f>F549+7</f>
        <v>43931</v>
      </c>
      <c r="G550" s="749">
        <f>F550+6</f>
        <v>43937</v>
      </c>
    </row>
    <row r="551" spans="1:9" s="747" customFormat="1" ht="15">
      <c r="A551" s="753"/>
      <c r="B551" s="751" t="s">
        <v>2418</v>
      </c>
      <c r="C551" s="750" t="s">
        <v>2419</v>
      </c>
      <c r="D551" s="694"/>
      <c r="E551" s="632">
        <f>F551-5</f>
        <v>43933</v>
      </c>
      <c r="F551" s="749">
        <f>F550+7</f>
        <v>43938</v>
      </c>
      <c r="G551" s="749">
        <f>F551+6</f>
        <v>43944</v>
      </c>
      <c r="H551" s="745"/>
    </row>
    <row r="552" spans="1:9" s="747" customFormat="1" ht="15">
      <c r="A552" s="753"/>
      <c r="B552" s="750" t="s">
        <v>2420</v>
      </c>
      <c r="C552" s="750" t="s">
        <v>2419</v>
      </c>
      <c r="D552" s="694"/>
      <c r="E552" s="632">
        <f>F552-5</f>
        <v>43940</v>
      </c>
      <c r="F552" s="749">
        <f>F551+7</f>
        <v>43945</v>
      </c>
      <c r="G552" s="749">
        <f>F552+6</f>
        <v>43951</v>
      </c>
      <c r="H552" s="578" t="s">
        <v>1176</v>
      </c>
    </row>
    <row r="553" spans="1:9" s="747" customFormat="1" ht="15" customHeight="1">
      <c r="A553" s="752"/>
      <c r="B553" s="751" t="s">
        <v>2418</v>
      </c>
      <c r="C553" s="750" t="s">
        <v>2417</v>
      </c>
      <c r="D553" s="694"/>
      <c r="E553" s="632">
        <f>F553-5</f>
        <v>43947</v>
      </c>
      <c r="F553" s="749">
        <f>F552+7</f>
        <v>43952</v>
      </c>
      <c r="G553" s="749">
        <f>F553+6</f>
        <v>43958</v>
      </c>
      <c r="H553" s="578"/>
      <c r="I553" s="748"/>
    </row>
    <row r="554" spans="1:9" s="757" customFormat="1" ht="15">
      <c r="A554" s="762"/>
      <c r="B554" s="761"/>
      <c r="C554" s="760"/>
      <c r="D554" s="759"/>
      <c r="E554" s="759"/>
      <c r="F554" s="758"/>
      <c r="G554" s="758"/>
    </row>
    <row r="555" spans="1:9" s="747" customFormat="1" ht="15">
      <c r="A555" s="753"/>
      <c r="B555" s="740" t="s">
        <v>31</v>
      </c>
      <c r="C555" s="756" t="s">
        <v>32</v>
      </c>
      <c r="D555" s="756" t="s">
        <v>8</v>
      </c>
      <c r="E555" s="755" t="s">
        <v>2319</v>
      </c>
      <c r="F555" s="754" t="s">
        <v>9</v>
      </c>
      <c r="G555" s="754" t="s">
        <v>1677</v>
      </c>
      <c r="H555" s="757"/>
    </row>
    <row r="556" spans="1:9" s="747" customFormat="1" ht="15">
      <c r="A556" s="753"/>
      <c r="B556" s="739"/>
      <c r="C556" s="756"/>
      <c r="D556" s="756"/>
      <c r="E556" s="755" t="s">
        <v>2318</v>
      </c>
      <c r="F556" s="754" t="s">
        <v>35</v>
      </c>
      <c r="G556" s="754" t="s">
        <v>36</v>
      </c>
    </row>
    <row r="557" spans="1:9" s="747" customFormat="1" ht="15">
      <c r="A557" s="753"/>
      <c r="B557" s="751" t="s">
        <v>2454</v>
      </c>
      <c r="C557" s="750" t="s">
        <v>2453</v>
      </c>
      <c r="D557" s="694" t="s">
        <v>177</v>
      </c>
      <c r="E557" s="632">
        <f>F557-5</f>
        <v>43923</v>
      </c>
      <c r="F557" s="749">
        <v>43928</v>
      </c>
      <c r="G557" s="749">
        <f>F557+3</f>
        <v>43931</v>
      </c>
    </row>
    <row r="558" spans="1:9" s="747" customFormat="1" ht="15">
      <c r="A558" s="753"/>
      <c r="B558" s="751" t="s">
        <v>2502</v>
      </c>
      <c r="C558" s="751" t="s">
        <v>2506</v>
      </c>
      <c r="D558" s="694"/>
      <c r="E558" s="632">
        <f>F558-5</f>
        <v>43930</v>
      </c>
      <c r="F558" s="749">
        <f>F557+7</f>
        <v>43935</v>
      </c>
      <c r="G558" s="749">
        <f>F558+3</f>
        <v>43938</v>
      </c>
    </row>
    <row r="559" spans="1:9" s="747" customFormat="1" ht="15">
      <c r="A559" s="753"/>
      <c r="B559" s="751" t="s">
        <v>2505</v>
      </c>
      <c r="C559" s="750" t="s">
        <v>2504</v>
      </c>
      <c r="D559" s="694"/>
      <c r="E559" s="632">
        <f>F559-5</f>
        <v>43937</v>
      </c>
      <c r="F559" s="749">
        <f>F558+7</f>
        <v>43942</v>
      </c>
      <c r="G559" s="749">
        <f>F559+3</f>
        <v>43945</v>
      </c>
      <c r="H559" s="745"/>
    </row>
    <row r="560" spans="1:9" s="747" customFormat="1" ht="15">
      <c r="A560" s="753"/>
      <c r="B560" s="751" t="s">
        <v>2454</v>
      </c>
      <c r="C560" s="750" t="s">
        <v>2503</v>
      </c>
      <c r="D560" s="694"/>
      <c r="E560" s="632">
        <f>F560-5</f>
        <v>43944</v>
      </c>
      <c r="F560" s="749">
        <f>F559+7</f>
        <v>43949</v>
      </c>
      <c r="G560" s="749">
        <f>F560+3</f>
        <v>43952</v>
      </c>
      <c r="H560" s="578"/>
    </row>
    <row r="561" spans="1:9" s="747" customFormat="1" ht="15" customHeight="1">
      <c r="A561" s="752"/>
      <c r="B561" s="751" t="s">
        <v>2502</v>
      </c>
      <c r="C561" s="750" t="s">
        <v>2501</v>
      </c>
      <c r="D561" s="694"/>
      <c r="E561" s="632">
        <f>F561-5</f>
        <v>43951</v>
      </c>
      <c r="F561" s="749">
        <f>F560+7</f>
        <v>43956</v>
      </c>
      <c r="G561" s="749">
        <f>F561+3</f>
        <v>43959</v>
      </c>
      <c r="H561" s="578"/>
      <c r="I561" s="748"/>
    </row>
    <row r="562" spans="1:9" s="745" customFormat="1" ht="15">
      <c r="A562" s="746" t="s">
        <v>87</v>
      </c>
      <c r="B562" s="746"/>
      <c r="C562" s="746"/>
      <c r="D562" s="746"/>
      <c r="E562" s="746"/>
      <c r="F562" s="746"/>
      <c r="G562" s="746"/>
      <c r="H562" s="578"/>
    </row>
    <row r="563" spans="1:9" s="664" customFormat="1" ht="15.75" customHeight="1">
      <c r="A563" s="744" t="s">
        <v>98</v>
      </c>
      <c r="B563" s="744"/>
      <c r="C563" s="743"/>
      <c r="D563" s="742"/>
      <c r="E563" s="742"/>
      <c r="F563" s="741"/>
      <c r="G563" s="741"/>
    </row>
    <row r="564" spans="1:9" s="578" customFormat="1" ht="15">
      <c r="A564" s="716"/>
      <c r="B564" s="740" t="s">
        <v>31</v>
      </c>
      <c r="C564" s="725" t="s">
        <v>32</v>
      </c>
      <c r="D564" s="724" t="s">
        <v>8</v>
      </c>
      <c r="E564" s="636" t="s">
        <v>2319</v>
      </c>
      <c r="F564" s="636" t="s">
        <v>9</v>
      </c>
      <c r="G564" s="636" t="s">
        <v>98</v>
      </c>
    </row>
    <row r="565" spans="1:9" s="578" customFormat="1" ht="15">
      <c r="A565" s="716"/>
      <c r="B565" s="739"/>
      <c r="C565" s="721"/>
      <c r="D565" s="720"/>
      <c r="E565" s="738" t="s">
        <v>2318</v>
      </c>
      <c r="F565" s="738" t="s">
        <v>35</v>
      </c>
      <c r="G565" s="738" t="s">
        <v>36</v>
      </c>
    </row>
    <row r="566" spans="1:9" s="578" customFormat="1" ht="15">
      <c r="A566" s="716"/>
      <c r="B566" s="640" t="s">
        <v>2500</v>
      </c>
      <c r="C566" s="640" t="s">
        <v>1560</v>
      </c>
      <c r="D566" s="694" t="s">
        <v>92</v>
      </c>
      <c r="E566" s="632">
        <f>F566-5</f>
        <v>43920</v>
      </c>
      <c r="F566" s="675">
        <v>43925</v>
      </c>
      <c r="G566" s="675">
        <f>F566+11</f>
        <v>43936</v>
      </c>
      <c r="H566" s="578" t="s">
        <v>298</v>
      </c>
    </row>
    <row r="567" spans="1:9" s="578" customFormat="1" ht="15">
      <c r="A567" s="716"/>
      <c r="B567" s="640" t="s">
        <v>2499</v>
      </c>
      <c r="C567" s="640" t="s">
        <v>1560</v>
      </c>
      <c r="D567" s="694"/>
      <c r="E567" s="632">
        <f>F567-5</f>
        <v>43927</v>
      </c>
      <c r="F567" s="675">
        <f>F566+7</f>
        <v>43932</v>
      </c>
      <c r="G567" s="675">
        <f>F567+11</f>
        <v>43943</v>
      </c>
      <c r="H567" s="566"/>
    </row>
    <row r="568" spans="1:9" s="578" customFormat="1" ht="15">
      <c r="A568" s="716"/>
      <c r="B568" s="640" t="s">
        <v>2498</v>
      </c>
      <c r="C568" s="640" t="s">
        <v>1560</v>
      </c>
      <c r="D568" s="694"/>
      <c r="E568" s="632">
        <f>F568-5</f>
        <v>43934</v>
      </c>
      <c r="F568" s="675">
        <f>F567+7</f>
        <v>43939</v>
      </c>
      <c r="G568" s="675">
        <f>F568+11</f>
        <v>43950</v>
      </c>
      <c r="H568" s="566"/>
    </row>
    <row r="569" spans="1:9" s="578" customFormat="1" ht="15">
      <c r="A569" s="716"/>
      <c r="B569" s="640" t="s">
        <v>2497</v>
      </c>
      <c r="C569" s="640" t="s">
        <v>1560</v>
      </c>
      <c r="D569" s="694"/>
      <c r="E569" s="632">
        <f>F569-5</f>
        <v>43941</v>
      </c>
      <c r="F569" s="675">
        <f>F568+7</f>
        <v>43946</v>
      </c>
      <c r="G569" s="675">
        <f>F569+11</f>
        <v>43957</v>
      </c>
      <c r="H569" s="566"/>
    </row>
    <row r="570" spans="1:9" s="578" customFormat="1" ht="15">
      <c r="A570" s="716"/>
      <c r="B570" s="640" t="s">
        <v>1177</v>
      </c>
      <c r="C570" s="640" t="s">
        <v>1177</v>
      </c>
      <c r="D570" s="694"/>
      <c r="E570" s="632">
        <f>F570-5</f>
        <v>43948</v>
      </c>
      <c r="F570" s="675">
        <f>F569+7</f>
        <v>43953</v>
      </c>
      <c r="G570" s="675">
        <f>F570+11</f>
        <v>43964</v>
      </c>
      <c r="H570" s="566"/>
    </row>
    <row r="571" spans="1:9" s="567" customFormat="1" ht="15">
      <c r="A571" s="729" t="s">
        <v>2496</v>
      </c>
      <c r="B571" s="729"/>
      <c r="C571" s="728"/>
      <c r="D571" s="727" t="s">
        <v>298</v>
      </c>
      <c r="E571" s="727"/>
      <c r="F571" s="726"/>
      <c r="G571" s="726"/>
    </row>
    <row r="572" spans="1:9" s="566" customFormat="1" ht="15" hidden="1">
      <c r="A572" s="716"/>
      <c r="B572" s="737" t="s">
        <v>31</v>
      </c>
      <c r="C572" s="725" t="s">
        <v>32</v>
      </c>
      <c r="D572" s="725" t="s">
        <v>8</v>
      </c>
      <c r="E572" s="636" t="s">
        <v>2319</v>
      </c>
      <c r="F572" s="636" t="s">
        <v>9</v>
      </c>
      <c r="G572" s="636" t="s">
        <v>250</v>
      </c>
    </row>
    <row r="573" spans="1:9" s="566" customFormat="1" ht="15" hidden="1">
      <c r="A573" s="716"/>
      <c r="B573" s="737"/>
      <c r="C573" s="721"/>
      <c r="D573" s="725"/>
      <c r="E573" s="636" t="s">
        <v>2318</v>
      </c>
      <c r="F573" s="636" t="s">
        <v>35</v>
      </c>
      <c r="G573" s="636" t="s">
        <v>36</v>
      </c>
    </row>
    <row r="574" spans="1:9" s="566" customFormat="1" ht="15.75" hidden="1" customHeight="1">
      <c r="A574" s="716"/>
      <c r="B574" s="648" t="s">
        <v>2495</v>
      </c>
      <c r="C574" s="652" t="s">
        <v>2494</v>
      </c>
      <c r="D574" s="730" t="s">
        <v>157</v>
      </c>
      <c r="E574" s="632">
        <f>F574-5</f>
        <v>43826</v>
      </c>
      <c r="F574" s="670">
        <v>43831</v>
      </c>
      <c r="G574" s="670">
        <f>F574+12</f>
        <v>43843</v>
      </c>
    </row>
    <row r="575" spans="1:9" s="566" customFormat="1" ht="15" hidden="1">
      <c r="A575" s="716"/>
      <c r="B575" s="648" t="s">
        <v>2493</v>
      </c>
      <c r="C575" s="640" t="s">
        <v>2492</v>
      </c>
      <c r="D575" s="702"/>
      <c r="E575" s="632">
        <f>F575-5</f>
        <v>43833</v>
      </c>
      <c r="F575" s="670">
        <f>F574+7</f>
        <v>43838</v>
      </c>
      <c r="G575" s="670">
        <f>F575+12</f>
        <v>43850</v>
      </c>
      <c r="H575" s="578"/>
    </row>
    <row r="576" spans="1:9" s="566" customFormat="1" ht="15" hidden="1">
      <c r="A576" s="716"/>
      <c r="B576" s="648" t="s">
        <v>2491</v>
      </c>
      <c r="C576" s="640" t="s">
        <v>1324</v>
      </c>
      <c r="D576" s="702"/>
      <c r="E576" s="632">
        <f>F576-5</f>
        <v>43840</v>
      </c>
      <c r="F576" s="670">
        <f>F575+7</f>
        <v>43845</v>
      </c>
      <c r="G576" s="670">
        <f>F576+12</f>
        <v>43857</v>
      </c>
      <c r="H576" s="578"/>
    </row>
    <row r="577" spans="1:8" s="566" customFormat="1" ht="15" hidden="1">
      <c r="A577" s="716"/>
      <c r="B577" s="648" t="s">
        <v>2490</v>
      </c>
      <c r="C577" s="640" t="s">
        <v>2489</v>
      </c>
      <c r="D577" s="702"/>
      <c r="E577" s="632">
        <f>F577-5</f>
        <v>43847</v>
      </c>
      <c r="F577" s="670">
        <f>F576+7</f>
        <v>43852</v>
      </c>
      <c r="G577" s="670">
        <f>F577+12</f>
        <v>43864</v>
      </c>
      <c r="H577" s="578"/>
    </row>
    <row r="578" spans="1:8" s="566" customFormat="1" ht="15" hidden="1" customHeight="1">
      <c r="A578" s="716"/>
      <c r="B578" s="648" t="s">
        <v>2383</v>
      </c>
      <c r="C578" s="648" t="s">
        <v>2383</v>
      </c>
      <c r="D578" s="700"/>
      <c r="E578" s="632">
        <f>F578-5</f>
        <v>43854</v>
      </c>
      <c r="F578" s="670">
        <f>F577+7</f>
        <v>43859</v>
      </c>
      <c r="G578" s="670">
        <f>F578+12</f>
        <v>43871</v>
      </c>
      <c r="H578" s="578"/>
    </row>
    <row r="579" spans="1:8" s="566" customFormat="1" ht="15" hidden="1" customHeight="1">
      <c r="A579" s="716"/>
      <c r="B579" s="736"/>
      <c r="C579" s="735"/>
      <c r="D579" s="708"/>
      <c r="E579" s="734"/>
      <c r="F579" s="733"/>
      <c r="G579" s="733"/>
      <c r="H579" s="578"/>
    </row>
    <row r="580" spans="1:8" s="566" customFormat="1" ht="15">
      <c r="A580" s="716"/>
      <c r="B580" s="732" t="s">
        <v>31</v>
      </c>
      <c r="C580" s="725" t="s">
        <v>32</v>
      </c>
      <c r="D580" s="725" t="s">
        <v>8</v>
      </c>
      <c r="E580" s="636" t="s">
        <v>2319</v>
      </c>
      <c r="F580" s="636" t="s">
        <v>9</v>
      </c>
      <c r="G580" s="636" t="s">
        <v>250</v>
      </c>
    </row>
    <row r="581" spans="1:8" s="566" customFormat="1" ht="15">
      <c r="A581" s="716"/>
      <c r="B581" s="732"/>
      <c r="C581" s="721"/>
      <c r="D581" s="725"/>
      <c r="E581" s="636" t="s">
        <v>2318</v>
      </c>
      <c r="F581" s="636" t="s">
        <v>35</v>
      </c>
      <c r="G581" s="636" t="s">
        <v>36</v>
      </c>
    </row>
    <row r="582" spans="1:8" s="566" customFormat="1" ht="15.75" customHeight="1">
      <c r="A582" s="716"/>
      <c r="B582" s="640" t="s">
        <v>2488</v>
      </c>
      <c r="C582" s="640" t="s">
        <v>2487</v>
      </c>
      <c r="D582" s="730" t="s">
        <v>212</v>
      </c>
      <c r="E582" s="632">
        <f>F582-5</f>
        <v>43917</v>
      </c>
      <c r="F582" s="670">
        <v>43922</v>
      </c>
      <c r="G582" s="670">
        <f>F582+10</f>
        <v>43932</v>
      </c>
    </row>
    <row r="583" spans="1:8" s="566" customFormat="1" ht="15">
      <c r="A583" s="716"/>
      <c r="B583" s="640" t="s">
        <v>2486</v>
      </c>
      <c r="C583" s="640" t="s">
        <v>2485</v>
      </c>
      <c r="D583" s="702"/>
      <c r="E583" s="632">
        <f>F583-5</f>
        <v>43924</v>
      </c>
      <c r="F583" s="670">
        <f>F582+7</f>
        <v>43929</v>
      </c>
      <c r="G583" s="670">
        <f>F583+10</f>
        <v>43939</v>
      </c>
      <c r="H583" s="578"/>
    </row>
    <row r="584" spans="1:8" s="566" customFormat="1" ht="15">
      <c r="A584" s="716"/>
      <c r="B584" s="640" t="s">
        <v>2484</v>
      </c>
      <c r="C584" s="640" t="s">
        <v>2365</v>
      </c>
      <c r="D584" s="702"/>
      <c r="E584" s="632">
        <f>F584-5</f>
        <v>43931</v>
      </c>
      <c r="F584" s="670">
        <f>F583+7</f>
        <v>43936</v>
      </c>
      <c r="G584" s="670">
        <f>F584+10</f>
        <v>43946</v>
      </c>
      <c r="H584" s="578"/>
    </row>
    <row r="585" spans="1:8" s="566" customFormat="1" ht="15">
      <c r="A585" s="716"/>
      <c r="B585" s="640" t="s">
        <v>2483</v>
      </c>
      <c r="C585" s="640" t="s">
        <v>2365</v>
      </c>
      <c r="D585" s="702"/>
      <c r="E585" s="632">
        <f>F585-5</f>
        <v>43938</v>
      </c>
      <c r="F585" s="670">
        <f>F584+7</f>
        <v>43943</v>
      </c>
      <c r="G585" s="670">
        <f>F585+10</f>
        <v>43953</v>
      </c>
      <c r="H585" s="578"/>
    </row>
    <row r="586" spans="1:8" s="566" customFormat="1" ht="15" customHeight="1">
      <c r="A586" s="716"/>
      <c r="B586" s="640" t="s">
        <v>2482</v>
      </c>
      <c r="C586" s="640" t="s">
        <v>2365</v>
      </c>
      <c r="D586" s="700"/>
      <c r="E586" s="632">
        <f>F586-5</f>
        <v>43945</v>
      </c>
      <c r="F586" s="670">
        <f>F585+7</f>
        <v>43950</v>
      </c>
      <c r="G586" s="670">
        <f>F586+10</f>
        <v>43960</v>
      </c>
      <c r="H586" s="578"/>
    </row>
    <row r="587" spans="1:8" s="566" customFormat="1" ht="15" hidden="1">
      <c r="A587" s="716"/>
      <c r="B587" s="732" t="s">
        <v>31</v>
      </c>
      <c r="C587" s="725" t="s">
        <v>32</v>
      </c>
      <c r="D587" s="725" t="s">
        <v>8</v>
      </c>
      <c r="E587" s="636" t="s">
        <v>2319</v>
      </c>
      <c r="F587" s="636" t="s">
        <v>9</v>
      </c>
      <c r="G587" s="636" t="s">
        <v>250</v>
      </c>
    </row>
    <row r="588" spans="1:8" s="566" customFormat="1" ht="15" hidden="1">
      <c r="A588" s="716"/>
      <c r="B588" s="732"/>
      <c r="C588" s="721"/>
      <c r="D588" s="725"/>
      <c r="E588" s="636" t="s">
        <v>2318</v>
      </c>
      <c r="F588" s="636" t="s">
        <v>35</v>
      </c>
      <c r="G588" s="636" t="s">
        <v>36</v>
      </c>
    </row>
    <row r="589" spans="1:8" s="566" customFormat="1" ht="15.75" hidden="1" customHeight="1">
      <c r="A589" s="716"/>
      <c r="B589" s="648" t="s">
        <v>2481</v>
      </c>
      <c r="C589" s="652" t="s">
        <v>1846</v>
      </c>
      <c r="D589" s="730" t="s">
        <v>2480</v>
      </c>
      <c r="E589" s="632">
        <f>F589-5</f>
        <v>43829</v>
      </c>
      <c r="F589" s="670">
        <v>43834</v>
      </c>
      <c r="G589" s="670">
        <f>F589+10</f>
        <v>43844</v>
      </c>
    </row>
    <row r="590" spans="1:8" s="566" customFormat="1" ht="15" hidden="1">
      <c r="A590" s="716"/>
      <c r="B590" s="648" t="s">
        <v>2479</v>
      </c>
      <c r="C590" s="640" t="s">
        <v>1846</v>
      </c>
      <c r="D590" s="702"/>
      <c r="E590" s="632">
        <f>F590-5</f>
        <v>43836</v>
      </c>
      <c r="F590" s="670">
        <f>F589+7</f>
        <v>43841</v>
      </c>
      <c r="G590" s="670">
        <f>F590+10</f>
        <v>43851</v>
      </c>
      <c r="H590" s="578"/>
    </row>
    <row r="591" spans="1:8" s="566" customFormat="1" ht="15" hidden="1">
      <c r="A591" s="716"/>
      <c r="B591" s="636" t="s">
        <v>2478</v>
      </c>
      <c r="C591" s="636" t="s">
        <v>2477</v>
      </c>
      <c r="D591" s="702"/>
      <c r="E591" s="632">
        <f>F591-5</f>
        <v>43843</v>
      </c>
      <c r="F591" s="670">
        <f>F590+7</f>
        <v>43848</v>
      </c>
      <c r="G591" s="670">
        <f>F591+10</f>
        <v>43858</v>
      </c>
      <c r="H591" s="578"/>
    </row>
    <row r="592" spans="1:8" s="566" customFormat="1" ht="15" hidden="1">
      <c r="A592" s="716"/>
      <c r="B592" s="648" t="s">
        <v>2476</v>
      </c>
      <c r="C592" s="640" t="s">
        <v>1848</v>
      </c>
      <c r="D592" s="702"/>
      <c r="E592" s="632">
        <f>F592-5</f>
        <v>43850</v>
      </c>
      <c r="F592" s="670">
        <f>F591+7</f>
        <v>43855</v>
      </c>
      <c r="G592" s="670">
        <f>F592+10</f>
        <v>43865</v>
      </c>
      <c r="H592" s="578"/>
    </row>
    <row r="593" spans="1:8" s="566" customFormat="1" ht="15" hidden="1" customHeight="1">
      <c r="A593" s="716"/>
      <c r="B593" s="648" t="s">
        <v>1177</v>
      </c>
      <c r="C593" s="640" t="s">
        <v>1177</v>
      </c>
      <c r="D593" s="700"/>
      <c r="E593" s="632">
        <f>F593-5</f>
        <v>43857</v>
      </c>
      <c r="F593" s="670">
        <f>F592+7</f>
        <v>43862</v>
      </c>
      <c r="G593" s="670">
        <f>F593+10</f>
        <v>43872</v>
      </c>
      <c r="H593" s="578"/>
    </row>
    <row r="594" spans="1:8" s="566" customFormat="1" ht="15">
      <c r="A594" s="716"/>
      <c r="B594" s="732" t="s">
        <v>31</v>
      </c>
      <c r="C594" s="725" t="s">
        <v>32</v>
      </c>
      <c r="D594" s="725" t="s">
        <v>8</v>
      </c>
      <c r="E594" s="636" t="s">
        <v>2319</v>
      </c>
      <c r="F594" s="636" t="s">
        <v>9</v>
      </c>
      <c r="G594" s="636" t="s">
        <v>250</v>
      </c>
    </row>
    <row r="595" spans="1:8" s="566" customFormat="1" ht="15">
      <c r="A595" s="716"/>
      <c r="B595" s="731"/>
      <c r="C595" s="721"/>
      <c r="D595" s="725"/>
      <c r="E595" s="636" t="s">
        <v>2318</v>
      </c>
      <c r="F595" s="636" t="s">
        <v>35</v>
      </c>
      <c r="G595" s="636" t="s">
        <v>36</v>
      </c>
    </row>
    <row r="596" spans="1:8" s="566" customFormat="1" ht="15.75" customHeight="1">
      <c r="A596" s="716"/>
      <c r="B596" s="636" t="s">
        <v>2475</v>
      </c>
      <c r="C596" s="636" t="s">
        <v>2472</v>
      </c>
      <c r="D596" s="730" t="s">
        <v>2474</v>
      </c>
      <c r="E596" s="632">
        <f>F596-5</f>
        <v>43919</v>
      </c>
      <c r="F596" s="670">
        <v>43924</v>
      </c>
      <c r="G596" s="670">
        <f>F596+10</f>
        <v>43934</v>
      </c>
    </row>
    <row r="597" spans="1:8" s="566" customFormat="1" ht="15">
      <c r="A597" s="716"/>
      <c r="B597" s="640" t="s">
        <v>2473</v>
      </c>
      <c r="C597" s="640" t="s">
        <v>2472</v>
      </c>
      <c r="D597" s="702"/>
      <c r="E597" s="632">
        <f>F597-5</f>
        <v>43926</v>
      </c>
      <c r="F597" s="670">
        <f>F596+7</f>
        <v>43931</v>
      </c>
      <c r="G597" s="670">
        <f>F597+10</f>
        <v>43941</v>
      </c>
      <c r="H597" s="578"/>
    </row>
    <row r="598" spans="1:8" s="566" customFormat="1" ht="15">
      <c r="A598" s="716"/>
      <c r="B598" s="640" t="s">
        <v>2471</v>
      </c>
      <c r="C598" s="640" t="s">
        <v>2470</v>
      </c>
      <c r="D598" s="702"/>
      <c r="E598" s="632">
        <f>F598-5</f>
        <v>43933</v>
      </c>
      <c r="F598" s="670">
        <f>F597+7</f>
        <v>43938</v>
      </c>
      <c r="G598" s="670">
        <f>F598+10</f>
        <v>43948</v>
      </c>
      <c r="H598" s="578"/>
    </row>
    <row r="599" spans="1:8" s="566" customFormat="1" ht="15">
      <c r="A599" s="716"/>
      <c r="B599" s="640" t="s">
        <v>2469</v>
      </c>
      <c r="C599" s="640" t="s">
        <v>2468</v>
      </c>
      <c r="D599" s="702"/>
      <c r="E599" s="632">
        <f>F599-5</f>
        <v>43940</v>
      </c>
      <c r="F599" s="670">
        <f>F598+7</f>
        <v>43945</v>
      </c>
      <c r="G599" s="670">
        <f>F599+10</f>
        <v>43955</v>
      </c>
      <c r="H599" s="578"/>
    </row>
    <row r="600" spans="1:8" s="566" customFormat="1" ht="15" customHeight="1">
      <c r="A600" s="716"/>
      <c r="B600" s="640" t="s">
        <v>2467</v>
      </c>
      <c r="C600" s="640" t="s">
        <v>2466</v>
      </c>
      <c r="D600" s="700"/>
      <c r="E600" s="632">
        <f>F600-5</f>
        <v>43947</v>
      </c>
      <c r="F600" s="670">
        <f>F599+7</f>
        <v>43952</v>
      </c>
      <c r="G600" s="670">
        <f>F600+10</f>
        <v>43962</v>
      </c>
      <c r="H600" s="578"/>
    </row>
    <row r="601" spans="1:8" s="588" customFormat="1" ht="15">
      <c r="A601" s="729" t="s">
        <v>2465</v>
      </c>
      <c r="B601" s="729"/>
      <c r="C601" s="728"/>
      <c r="D601" s="727"/>
      <c r="E601" s="727"/>
      <c r="F601" s="726"/>
      <c r="G601" s="726"/>
    </row>
    <row r="602" spans="1:8" s="578" customFormat="1" ht="15">
      <c r="A602" s="716"/>
      <c r="B602" s="608" t="s">
        <v>31</v>
      </c>
      <c r="C602" s="725" t="s">
        <v>32</v>
      </c>
      <c r="D602" s="724" t="s">
        <v>8</v>
      </c>
      <c r="E602" s="636" t="s">
        <v>2319</v>
      </c>
      <c r="F602" s="723" t="s">
        <v>9</v>
      </c>
      <c r="G602" s="722" t="s">
        <v>450</v>
      </c>
    </row>
    <row r="603" spans="1:8" s="578" customFormat="1" ht="15">
      <c r="A603" s="716"/>
      <c r="B603" s="650"/>
      <c r="C603" s="721"/>
      <c r="D603" s="720"/>
      <c r="E603" s="636" t="s">
        <v>2318</v>
      </c>
      <c r="F603" s="719" t="s">
        <v>35</v>
      </c>
      <c r="G603" s="718" t="s">
        <v>36</v>
      </c>
    </row>
    <row r="604" spans="1:8" s="578" customFormat="1" ht="15">
      <c r="A604" s="716"/>
      <c r="B604" s="648" t="s">
        <v>2464</v>
      </c>
      <c r="C604" s="652" t="s">
        <v>2463</v>
      </c>
      <c r="D604" s="715" t="s">
        <v>2462</v>
      </c>
      <c r="E604" s="714">
        <f>F604-5</f>
        <v>43924</v>
      </c>
      <c r="F604" s="713">
        <v>43929</v>
      </c>
      <c r="G604" s="713">
        <f>F604+20</f>
        <v>43949</v>
      </c>
    </row>
    <row r="605" spans="1:8" s="578" customFormat="1" ht="15">
      <c r="A605" s="716"/>
      <c r="B605" s="648" t="s">
        <v>2461</v>
      </c>
      <c r="C605" s="652" t="s">
        <v>2460</v>
      </c>
      <c r="D605" s="715"/>
      <c r="E605" s="714">
        <f>F605-5</f>
        <v>43931</v>
      </c>
      <c r="F605" s="713">
        <f>F604+7</f>
        <v>43936</v>
      </c>
      <c r="G605" s="713">
        <f>F605+20</f>
        <v>43956</v>
      </c>
    </row>
    <row r="606" spans="1:8" s="578" customFormat="1" ht="15">
      <c r="A606" s="716"/>
      <c r="B606" s="648" t="s">
        <v>2459</v>
      </c>
      <c r="C606" s="652" t="s">
        <v>2458</v>
      </c>
      <c r="D606" s="715"/>
      <c r="E606" s="714">
        <f>F606-5</f>
        <v>43938</v>
      </c>
      <c r="F606" s="713">
        <f>F605+7</f>
        <v>43943</v>
      </c>
      <c r="G606" s="713">
        <f>F606+20</f>
        <v>43963</v>
      </c>
    </row>
    <row r="607" spans="1:8" s="578" customFormat="1" ht="15">
      <c r="A607" s="716"/>
      <c r="B607" s="717" t="s">
        <v>2457</v>
      </c>
      <c r="C607" s="652" t="s">
        <v>2456</v>
      </c>
      <c r="D607" s="715"/>
      <c r="E607" s="714">
        <f>F607-5</f>
        <v>43945</v>
      </c>
      <c r="F607" s="713">
        <f>F606+7</f>
        <v>43950</v>
      </c>
      <c r="G607" s="713">
        <f>F607+20</f>
        <v>43970</v>
      </c>
    </row>
    <row r="608" spans="1:8" s="578" customFormat="1" ht="15">
      <c r="A608" s="716"/>
      <c r="B608" s="648"/>
      <c r="C608" s="652"/>
      <c r="D608" s="715"/>
      <c r="E608" s="714">
        <f>F608-5</f>
        <v>43952</v>
      </c>
      <c r="F608" s="713">
        <f>F607+7</f>
        <v>43957</v>
      </c>
      <c r="G608" s="713">
        <f>F608+20</f>
        <v>43977</v>
      </c>
    </row>
    <row r="609" spans="1:8" s="567" customFormat="1" ht="15.75" customHeight="1">
      <c r="A609" s="712" t="s">
        <v>2455</v>
      </c>
      <c r="B609" s="712"/>
      <c r="C609" s="711"/>
    </row>
    <row r="610" spans="1:8" s="566" customFormat="1" ht="15">
      <c r="A610" s="701"/>
      <c r="B610" s="608" t="s">
        <v>1157</v>
      </c>
      <c r="C610" s="706" t="s">
        <v>32</v>
      </c>
      <c r="D610" s="707" t="s">
        <v>8</v>
      </c>
      <c r="E610" s="604" t="s">
        <v>2319</v>
      </c>
      <c r="F610" s="604" t="s">
        <v>9</v>
      </c>
      <c r="G610" s="604" t="s">
        <v>2440</v>
      </c>
    </row>
    <row r="611" spans="1:8" s="566" customFormat="1" ht="15">
      <c r="A611" s="701"/>
      <c r="B611" s="650"/>
      <c r="C611" s="706"/>
      <c r="D611" s="705"/>
      <c r="E611" s="678" t="s">
        <v>2318</v>
      </c>
      <c r="F611" s="678" t="s">
        <v>35</v>
      </c>
      <c r="G611" s="678" t="s">
        <v>36</v>
      </c>
    </row>
    <row r="612" spans="1:8" s="566" customFormat="1" ht="15">
      <c r="A612" s="701"/>
      <c r="B612" s="648" t="s">
        <v>2454</v>
      </c>
      <c r="C612" s="640" t="s">
        <v>2453</v>
      </c>
      <c r="D612" s="704" t="s">
        <v>157</v>
      </c>
      <c r="E612" s="699">
        <f>F612-5</f>
        <v>43923</v>
      </c>
      <c r="F612" s="698">
        <v>43928</v>
      </c>
      <c r="G612" s="698">
        <f>F612+9</f>
        <v>43937</v>
      </c>
    </row>
    <row r="613" spans="1:8" s="566" customFormat="1">
      <c r="A613" s="701"/>
      <c r="B613" s="648" t="s">
        <v>2447</v>
      </c>
      <c r="C613" s="649" t="s">
        <v>2452</v>
      </c>
      <c r="D613" s="703"/>
      <c r="E613" s="699">
        <f>F613-5</f>
        <v>43930</v>
      </c>
      <c r="F613" s="698">
        <f>F612+7</f>
        <v>43935</v>
      </c>
      <c r="G613" s="698">
        <f>F613+8</f>
        <v>43943</v>
      </c>
      <c r="H613" s="695"/>
    </row>
    <row r="614" spans="1:8" s="566" customFormat="1" ht="15">
      <c r="A614" s="701"/>
      <c r="B614" s="648" t="s">
        <v>2451</v>
      </c>
      <c r="C614" s="649" t="s">
        <v>2450</v>
      </c>
      <c r="D614" s="703"/>
      <c r="E614" s="699">
        <f>F614-5</f>
        <v>43937</v>
      </c>
      <c r="F614" s="698">
        <f>F613+7</f>
        <v>43942</v>
      </c>
      <c r="G614" s="698">
        <f>F614+8</f>
        <v>43950</v>
      </c>
    </row>
    <row r="615" spans="1:8" s="566" customFormat="1" ht="15">
      <c r="A615" s="701"/>
      <c r="B615" s="648" t="s">
        <v>2449</v>
      </c>
      <c r="C615" s="649" t="s">
        <v>2448</v>
      </c>
      <c r="D615" s="702"/>
      <c r="E615" s="699">
        <f>F615-5</f>
        <v>43944</v>
      </c>
      <c r="F615" s="698">
        <f>F614+7</f>
        <v>43949</v>
      </c>
      <c r="G615" s="698">
        <f>F615+8</f>
        <v>43957</v>
      </c>
    </row>
    <row r="616" spans="1:8" s="566" customFormat="1" ht="15">
      <c r="A616" s="701"/>
      <c r="B616" s="648" t="s">
        <v>2447</v>
      </c>
      <c r="C616" s="649" t="s">
        <v>2446</v>
      </c>
      <c r="D616" s="700"/>
      <c r="E616" s="699">
        <f>F616-5</f>
        <v>43951</v>
      </c>
      <c r="F616" s="698">
        <f>F615+7</f>
        <v>43956</v>
      </c>
      <c r="G616" s="698">
        <f>F616+8</f>
        <v>43964</v>
      </c>
    </row>
    <row r="617" spans="1:8" s="566" customFormat="1" ht="15">
      <c r="A617" s="701"/>
      <c r="B617" s="608" t="s">
        <v>703</v>
      </c>
      <c r="C617" s="706" t="s">
        <v>32</v>
      </c>
      <c r="D617" s="707" t="s">
        <v>8</v>
      </c>
      <c r="E617" s="604" t="s">
        <v>2319</v>
      </c>
      <c r="F617" s="604" t="s">
        <v>9</v>
      </c>
      <c r="G617" s="604" t="s">
        <v>2440</v>
      </c>
    </row>
    <row r="618" spans="1:8" s="566" customFormat="1" ht="15">
      <c r="A618" s="701"/>
      <c r="B618" s="650"/>
      <c r="C618" s="706"/>
      <c r="D618" s="705"/>
      <c r="E618" s="678" t="s">
        <v>2318</v>
      </c>
      <c r="F618" s="678" t="s">
        <v>35</v>
      </c>
      <c r="G618" s="678" t="s">
        <v>36</v>
      </c>
    </row>
    <row r="619" spans="1:8" s="566" customFormat="1" ht="15">
      <c r="A619" s="701"/>
      <c r="B619" s="648" t="s">
        <v>2445</v>
      </c>
      <c r="C619" s="640" t="s">
        <v>2441</v>
      </c>
      <c r="D619" s="704" t="s">
        <v>2444</v>
      </c>
      <c r="E619" s="699">
        <f>F619-5</f>
        <v>43919</v>
      </c>
      <c r="F619" s="698">
        <v>43924</v>
      </c>
      <c r="G619" s="698">
        <f>F619+9</f>
        <v>43933</v>
      </c>
    </row>
    <row r="620" spans="1:8" s="566" customFormat="1">
      <c r="A620" s="701"/>
      <c r="B620" s="648" t="s">
        <v>2439</v>
      </c>
      <c r="C620" s="649" t="s">
        <v>2443</v>
      </c>
      <c r="D620" s="703"/>
      <c r="E620" s="699">
        <f>F620-5</f>
        <v>43926</v>
      </c>
      <c r="F620" s="698">
        <f>F619+7</f>
        <v>43931</v>
      </c>
      <c r="G620" s="698">
        <f>F620+8</f>
        <v>43939</v>
      </c>
      <c r="H620" s="695"/>
    </row>
    <row r="621" spans="1:8" s="566" customFormat="1" ht="15">
      <c r="A621" s="701"/>
      <c r="B621" s="648" t="s">
        <v>2437</v>
      </c>
      <c r="C621" s="649" t="s">
        <v>2442</v>
      </c>
      <c r="D621" s="703"/>
      <c r="E621" s="699">
        <f>F621-5</f>
        <v>43933</v>
      </c>
      <c r="F621" s="698">
        <f>F620+7</f>
        <v>43938</v>
      </c>
      <c r="G621" s="698">
        <f>F621+8</f>
        <v>43946</v>
      </c>
    </row>
    <row r="622" spans="1:8" s="566" customFormat="1" ht="15">
      <c r="A622" s="701"/>
      <c r="B622" s="648" t="s">
        <v>2435</v>
      </c>
      <c r="C622" s="649" t="s">
        <v>2441</v>
      </c>
      <c r="D622" s="702"/>
      <c r="E622" s="699">
        <f>F622-5</f>
        <v>43940</v>
      </c>
      <c r="F622" s="698">
        <f>F621+7</f>
        <v>43945</v>
      </c>
      <c r="G622" s="698">
        <f>F622+8</f>
        <v>43953</v>
      </c>
    </row>
    <row r="623" spans="1:8" s="566" customFormat="1" ht="15">
      <c r="A623" s="701"/>
      <c r="B623" s="648" t="s">
        <v>2433</v>
      </c>
      <c r="C623" s="649" t="s">
        <v>2434</v>
      </c>
      <c r="D623" s="700"/>
      <c r="E623" s="699">
        <f>F623-5</f>
        <v>43947</v>
      </c>
      <c r="F623" s="698">
        <f>F622+7</f>
        <v>43952</v>
      </c>
      <c r="G623" s="698">
        <f>F623+8</f>
        <v>43960</v>
      </c>
    </row>
    <row r="624" spans="1:8" s="566" customFormat="1" ht="15" hidden="1">
      <c r="A624" s="710"/>
      <c r="B624" s="709"/>
      <c r="C624" s="646"/>
      <c r="D624" s="708"/>
      <c r="E624" s="680"/>
      <c r="F624" s="679"/>
      <c r="G624" s="679"/>
    </row>
    <row r="625" spans="1:8" s="566" customFormat="1" ht="15" hidden="1">
      <c r="A625" s="701"/>
      <c r="B625" s="643" t="s">
        <v>31</v>
      </c>
      <c r="C625" s="706" t="s">
        <v>32</v>
      </c>
      <c r="D625" s="707" t="s">
        <v>8</v>
      </c>
      <c r="E625" s="604" t="s">
        <v>2319</v>
      </c>
      <c r="F625" s="604" t="s">
        <v>9</v>
      </c>
      <c r="G625" s="604" t="s">
        <v>2440</v>
      </c>
    </row>
    <row r="626" spans="1:8" s="566" customFormat="1" ht="15" hidden="1">
      <c r="A626" s="701"/>
      <c r="B626" s="642"/>
      <c r="C626" s="706"/>
      <c r="D626" s="705"/>
      <c r="E626" s="678" t="s">
        <v>2318</v>
      </c>
      <c r="F626" s="678" t="s">
        <v>35</v>
      </c>
      <c r="G626" s="678" t="s">
        <v>36</v>
      </c>
    </row>
    <row r="627" spans="1:8" s="566" customFormat="1" ht="15" hidden="1">
      <c r="A627" s="701"/>
      <c r="B627" s="640" t="s">
        <v>2439</v>
      </c>
      <c r="C627" s="640" t="s">
        <v>2438</v>
      </c>
      <c r="D627" s="704" t="s">
        <v>191</v>
      </c>
      <c r="E627" s="699">
        <f>F627-5</f>
        <v>43892</v>
      </c>
      <c r="F627" s="698">
        <v>43897</v>
      </c>
      <c r="G627" s="698">
        <f>F627+9</f>
        <v>43906</v>
      </c>
    </row>
    <row r="628" spans="1:8" s="566" customFormat="1" hidden="1">
      <c r="A628" s="701"/>
      <c r="B628" s="640" t="s">
        <v>2437</v>
      </c>
      <c r="C628" s="649" t="s">
        <v>2436</v>
      </c>
      <c r="D628" s="703"/>
      <c r="E628" s="699">
        <f>F628-5</f>
        <v>43899</v>
      </c>
      <c r="F628" s="698">
        <f>F627+7</f>
        <v>43904</v>
      </c>
      <c r="G628" s="698">
        <f>F628+9</f>
        <v>43913</v>
      </c>
      <c r="H628" s="695"/>
    </row>
    <row r="629" spans="1:8" s="566" customFormat="1" ht="15" hidden="1">
      <c r="A629" s="701"/>
      <c r="B629" s="640" t="s">
        <v>2435</v>
      </c>
      <c r="C629" s="640" t="s">
        <v>2434</v>
      </c>
      <c r="D629" s="703"/>
      <c r="E629" s="699">
        <f>F629-5</f>
        <v>43906</v>
      </c>
      <c r="F629" s="698">
        <f>F628+7</f>
        <v>43911</v>
      </c>
      <c r="G629" s="698">
        <f>F629+9</f>
        <v>43920</v>
      </c>
    </row>
    <row r="630" spans="1:8" s="566" customFormat="1" ht="15" hidden="1">
      <c r="A630" s="701"/>
      <c r="B630" s="640" t="s">
        <v>2433</v>
      </c>
      <c r="C630" s="640" t="s">
        <v>2432</v>
      </c>
      <c r="D630" s="702"/>
      <c r="E630" s="699">
        <f>F630-5</f>
        <v>43913</v>
      </c>
      <c r="F630" s="698">
        <f>F629+7</f>
        <v>43918</v>
      </c>
      <c r="G630" s="698">
        <f>F630+9</f>
        <v>43927</v>
      </c>
    </row>
    <row r="631" spans="1:8" s="566" customFormat="1" ht="15" hidden="1">
      <c r="A631" s="701"/>
      <c r="B631" s="640" t="s">
        <v>2328</v>
      </c>
      <c r="C631" s="649" t="s">
        <v>2328</v>
      </c>
      <c r="D631" s="700"/>
      <c r="E631" s="699">
        <f>F631-5</f>
        <v>43920</v>
      </c>
      <c r="F631" s="698">
        <f>F630+7</f>
        <v>43925</v>
      </c>
      <c r="G631" s="698">
        <f>F631+9</f>
        <v>43934</v>
      </c>
    </row>
    <row r="632" spans="1:8" s="588" customFormat="1" ht="15">
      <c r="A632" s="647" t="s">
        <v>2431</v>
      </c>
      <c r="B632" s="647"/>
      <c r="C632" s="697"/>
      <c r="D632" s="682"/>
      <c r="E632" s="644"/>
      <c r="F632" s="691"/>
      <c r="G632" s="691"/>
    </row>
    <row r="633" spans="1:8" s="578" customFormat="1" ht="15">
      <c r="A633" s="566"/>
      <c r="B633" s="608" t="s">
        <v>31</v>
      </c>
      <c r="C633" s="607" t="s">
        <v>32</v>
      </c>
      <c r="D633" s="607" t="s">
        <v>8</v>
      </c>
      <c r="E633" s="604" t="s">
        <v>2319</v>
      </c>
      <c r="F633" s="604" t="s">
        <v>9</v>
      </c>
      <c r="G633" s="604" t="s">
        <v>88</v>
      </c>
    </row>
    <row r="634" spans="1:8" s="578" customFormat="1" ht="15">
      <c r="A634" s="566"/>
      <c r="B634" s="650"/>
      <c r="C634" s="641"/>
      <c r="D634" s="641"/>
      <c r="E634" s="678" t="s">
        <v>2318</v>
      </c>
      <c r="F634" s="604" t="s">
        <v>35</v>
      </c>
      <c r="G634" s="604" t="s">
        <v>36</v>
      </c>
    </row>
    <row r="635" spans="1:8" s="578" customFormat="1" ht="15">
      <c r="A635" s="566"/>
      <c r="B635" s="640" t="s">
        <v>2423</v>
      </c>
      <c r="C635" s="649" t="s">
        <v>2430</v>
      </c>
      <c r="D635" s="694" t="s">
        <v>191</v>
      </c>
      <c r="E635" s="633">
        <f>F635-5</f>
        <v>43921</v>
      </c>
      <c r="F635" s="696">
        <v>43926</v>
      </c>
      <c r="G635" s="675">
        <f>F635+12</f>
        <v>43938</v>
      </c>
    </row>
    <row r="636" spans="1:8" s="578" customFormat="1" ht="15">
      <c r="A636" s="566"/>
      <c r="B636" s="640" t="s">
        <v>2429</v>
      </c>
      <c r="C636" s="649" t="s">
        <v>2428</v>
      </c>
      <c r="D636" s="694"/>
      <c r="E636" s="633">
        <f>F636-5</f>
        <v>43928</v>
      </c>
      <c r="F636" s="696">
        <f>F635+7</f>
        <v>43933</v>
      </c>
      <c r="G636" s="675">
        <f>F636+11</f>
        <v>43944</v>
      </c>
    </row>
    <row r="637" spans="1:8" s="578" customFormat="1" ht="15">
      <c r="A637" s="566"/>
      <c r="B637" s="640" t="s">
        <v>2427</v>
      </c>
      <c r="C637" s="649" t="s">
        <v>2426</v>
      </c>
      <c r="D637" s="694"/>
      <c r="E637" s="633">
        <f>F637-5</f>
        <v>43935</v>
      </c>
      <c r="F637" s="696">
        <f>F636+7</f>
        <v>43940</v>
      </c>
      <c r="G637" s="675">
        <f>F637+11</f>
        <v>43951</v>
      </c>
    </row>
    <row r="638" spans="1:8" s="578" customFormat="1" ht="15">
      <c r="A638" s="566"/>
      <c r="B638" s="640" t="s">
        <v>2425</v>
      </c>
      <c r="C638" s="649" t="s">
        <v>2424</v>
      </c>
      <c r="D638" s="694"/>
      <c r="E638" s="633">
        <f>F638-5</f>
        <v>43942</v>
      </c>
      <c r="F638" s="675">
        <f>F637+7</f>
        <v>43947</v>
      </c>
      <c r="G638" s="675">
        <f>F638+11</f>
        <v>43958</v>
      </c>
    </row>
    <row r="639" spans="1:8" s="693" customFormat="1" ht="14.1" customHeight="1">
      <c r="A639" s="695"/>
      <c r="B639" s="640" t="s">
        <v>2423</v>
      </c>
      <c r="C639" s="649" t="s">
        <v>2422</v>
      </c>
      <c r="D639" s="694"/>
      <c r="E639" s="633">
        <f>F639-5</f>
        <v>43949</v>
      </c>
      <c r="F639" s="675">
        <f>F638+7</f>
        <v>43954</v>
      </c>
      <c r="G639" s="675">
        <f>F639+11</f>
        <v>43965</v>
      </c>
    </row>
    <row r="640" spans="1:8" s="588" customFormat="1" ht="15">
      <c r="A640" s="692" t="s">
        <v>1567</v>
      </c>
      <c r="B640" s="692"/>
      <c r="C640" s="646"/>
      <c r="D640" s="682"/>
      <c r="E640" s="644"/>
      <c r="F640" s="691"/>
      <c r="G640" s="691"/>
    </row>
    <row r="641" spans="1:7" s="686" customFormat="1" ht="15">
      <c r="A641" s="690"/>
      <c r="B641" s="689" t="s">
        <v>31</v>
      </c>
      <c r="C641" s="688" t="s">
        <v>32</v>
      </c>
      <c r="D641" s="688" t="s">
        <v>8</v>
      </c>
      <c r="E641" s="687" t="s">
        <v>2319</v>
      </c>
      <c r="F641" s="687" t="s">
        <v>9</v>
      </c>
      <c r="G641" s="687" t="s">
        <v>215</v>
      </c>
    </row>
    <row r="642" spans="1:7" s="578" customFormat="1" ht="15">
      <c r="A642" s="566"/>
      <c r="B642" s="662"/>
      <c r="C642" s="661"/>
      <c r="D642" s="661"/>
      <c r="E642" s="678" t="s">
        <v>2318</v>
      </c>
      <c r="F642" s="678" t="s">
        <v>35</v>
      </c>
      <c r="G642" s="678" t="s">
        <v>36</v>
      </c>
    </row>
    <row r="643" spans="1:7" s="578" customFormat="1" ht="15">
      <c r="A643" s="566"/>
      <c r="B643" s="640" t="s">
        <v>2418</v>
      </c>
      <c r="C643" s="640" t="s">
        <v>2421</v>
      </c>
      <c r="D643" s="685" t="s">
        <v>191</v>
      </c>
      <c r="E643" s="633">
        <f>F643-5</f>
        <v>43919</v>
      </c>
      <c r="F643" s="675">
        <v>43924</v>
      </c>
      <c r="G643" s="675">
        <f>F643+7</f>
        <v>43931</v>
      </c>
    </row>
    <row r="644" spans="1:7" s="578" customFormat="1" ht="15">
      <c r="A644" s="566"/>
      <c r="B644" s="640" t="s">
        <v>2420</v>
      </c>
      <c r="C644" s="640" t="s">
        <v>2421</v>
      </c>
      <c r="D644" s="684"/>
      <c r="E644" s="633">
        <f>F644-5</f>
        <v>43926</v>
      </c>
      <c r="F644" s="675">
        <f>F643+7</f>
        <v>43931</v>
      </c>
      <c r="G644" s="675">
        <f>F644+7</f>
        <v>43938</v>
      </c>
    </row>
    <row r="645" spans="1:7" s="578" customFormat="1" ht="15">
      <c r="A645" s="566"/>
      <c r="B645" s="640" t="s">
        <v>2418</v>
      </c>
      <c r="C645" s="640" t="s">
        <v>2419</v>
      </c>
      <c r="D645" s="684"/>
      <c r="E645" s="633">
        <f>F645-5</f>
        <v>43933</v>
      </c>
      <c r="F645" s="675">
        <f>F644+7</f>
        <v>43938</v>
      </c>
      <c r="G645" s="675">
        <f>F645+7</f>
        <v>43945</v>
      </c>
    </row>
    <row r="646" spans="1:7" s="578" customFormat="1" ht="15">
      <c r="A646" s="566"/>
      <c r="B646" s="640" t="s">
        <v>2420</v>
      </c>
      <c r="C646" s="640" t="s">
        <v>2419</v>
      </c>
      <c r="D646" s="684"/>
      <c r="E646" s="633">
        <f>F646-5</f>
        <v>43940</v>
      </c>
      <c r="F646" s="675">
        <f>F645+7</f>
        <v>43945</v>
      </c>
      <c r="G646" s="675">
        <f>F646+7</f>
        <v>43952</v>
      </c>
    </row>
    <row r="647" spans="1:7" s="578" customFormat="1" ht="15" customHeight="1">
      <c r="A647" s="566"/>
      <c r="B647" s="640" t="s">
        <v>2418</v>
      </c>
      <c r="C647" s="640" t="s">
        <v>2417</v>
      </c>
      <c r="D647" s="683"/>
      <c r="E647" s="633">
        <f>F647-5</f>
        <v>43947</v>
      </c>
      <c r="F647" s="675">
        <f>F646+7</f>
        <v>43952</v>
      </c>
      <c r="G647" s="675">
        <f>F647+7</f>
        <v>43959</v>
      </c>
    </row>
    <row r="648" spans="1:7" s="588" customFormat="1" ht="18" customHeight="1">
      <c r="A648" s="647" t="s">
        <v>2416</v>
      </c>
      <c r="B648" s="647"/>
      <c r="C648" s="640"/>
      <c r="D648" s="682"/>
      <c r="E648" s="644"/>
      <c r="F648" s="644"/>
      <c r="G648" s="644"/>
    </row>
    <row r="649" spans="1:7" s="578" customFormat="1" ht="18" customHeight="1">
      <c r="A649" s="637"/>
      <c r="B649" s="608" t="s">
        <v>31</v>
      </c>
      <c r="C649" s="607" t="s">
        <v>32</v>
      </c>
      <c r="D649" s="607" t="s">
        <v>8</v>
      </c>
      <c r="E649" s="632" t="s">
        <v>2319</v>
      </c>
      <c r="F649" s="632" t="s">
        <v>9</v>
      </c>
      <c r="G649" s="632" t="s">
        <v>2162</v>
      </c>
    </row>
    <row r="650" spans="1:7" s="578" customFormat="1" ht="18" customHeight="1">
      <c r="A650" s="637"/>
      <c r="B650" s="650"/>
      <c r="C650" s="641"/>
      <c r="D650" s="641"/>
      <c r="E650" s="632" t="s">
        <v>2318</v>
      </c>
      <c r="F650" s="632" t="s">
        <v>35</v>
      </c>
      <c r="G650" s="632" t="s">
        <v>36</v>
      </c>
    </row>
    <row r="651" spans="1:7" s="578" customFormat="1" ht="17.25" customHeight="1">
      <c r="A651" s="637"/>
      <c r="B651" s="640" t="s">
        <v>2415</v>
      </c>
      <c r="C651" s="649" t="s">
        <v>2414</v>
      </c>
      <c r="D651" s="634" t="s">
        <v>212</v>
      </c>
      <c r="E651" s="632">
        <f>F651-5</f>
        <v>43920</v>
      </c>
      <c r="F651" s="670">
        <v>43925</v>
      </c>
      <c r="G651" s="670">
        <f>F651+11</f>
        <v>43936</v>
      </c>
    </row>
    <row r="652" spans="1:7" s="578" customFormat="1" ht="17.25" customHeight="1">
      <c r="A652" s="637"/>
      <c r="B652" s="640" t="s">
        <v>2413</v>
      </c>
      <c r="C652" s="649" t="s">
        <v>2412</v>
      </c>
      <c r="D652" s="634"/>
      <c r="E652" s="632">
        <f>F652-5</f>
        <v>43927</v>
      </c>
      <c r="F652" s="670">
        <f>F651+7</f>
        <v>43932</v>
      </c>
      <c r="G652" s="670">
        <f>F652+11</f>
        <v>43943</v>
      </c>
    </row>
    <row r="653" spans="1:7" s="578" customFormat="1" ht="17.25" customHeight="1">
      <c r="A653" s="637"/>
      <c r="B653" s="640" t="s">
        <v>2401</v>
      </c>
      <c r="C653" s="649" t="s">
        <v>2411</v>
      </c>
      <c r="D653" s="634"/>
      <c r="E653" s="632">
        <f>F653-5</f>
        <v>43934</v>
      </c>
      <c r="F653" s="670">
        <f>F652+7</f>
        <v>43939</v>
      </c>
      <c r="G653" s="670">
        <f>F653+11</f>
        <v>43950</v>
      </c>
    </row>
    <row r="654" spans="1:7" s="578" customFormat="1" ht="17.25" customHeight="1">
      <c r="A654" s="637"/>
      <c r="B654" s="676" t="s">
        <v>2407</v>
      </c>
      <c r="C654" s="649" t="s">
        <v>2410</v>
      </c>
      <c r="D654" s="634"/>
      <c r="E654" s="632">
        <f>F654-5</f>
        <v>43941</v>
      </c>
      <c r="F654" s="670">
        <f>F653+7</f>
        <v>43946</v>
      </c>
      <c r="G654" s="670">
        <f>F654+11</f>
        <v>43957</v>
      </c>
    </row>
    <row r="655" spans="1:7" s="578" customFormat="1" ht="17.25" customHeight="1">
      <c r="B655" s="676" t="s">
        <v>2405</v>
      </c>
      <c r="C655" s="649" t="s">
        <v>2409</v>
      </c>
      <c r="D655" s="634"/>
      <c r="E655" s="632">
        <f>F655-5</f>
        <v>43948</v>
      </c>
      <c r="F655" s="670">
        <f>F654+7</f>
        <v>43953</v>
      </c>
      <c r="G655" s="670">
        <f>F655+11</f>
        <v>43964</v>
      </c>
    </row>
    <row r="656" spans="1:7" s="588" customFormat="1" ht="18" customHeight="1">
      <c r="A656" s="647" t="s">
        <v>2408</v>
      </c>
      <c r="B656" s="647"/>
      <c r="C656" s="646"/>
      <c r="D656" s="682"/>
      <c r="E656" s="644"/>
      <c r="F656" s="644"/>
      <c r="G656" s="644"/>
    </row>
    <row r="657" spans="1:7" s="578" customFormat="1" ht="18" customHeight="1">
      <c r="A657" s="637"/>
      <c r="B657" s="608" t="s">
        <v>31</v>
      </c>
      <c r="C657" s="607" t="s">
        <v>32</v>
      </c>
      <c r="D657" s="607" t="s">
        <v>8</v>
      </c>
      <c r="E657" s="632" t="s">
        <v>2319</v>
      </c>
      <c r="F657" s="632" t="s">
        <v>9</v>
      </c>
      <c r="G657" s="632" t="s">
        <v>2408</v>
      </c>
    </row>
    <row r="658" spans="1:7" s="578" customFormat="1" ht="18" customHeight="1">
      <c r="A658" s="637"/>
      <c r="B658" s="650"/>
      <c r="C658" s="641"/>
      <c r="D658" s="641"/>
      <c r="E658" s="632" t="s">
        <v>2318</v>
      </c>
      <c r="F658" s="632" t="s">
        <v>35</v>
      </c>
      <c r="G658" s="632" t="s">
        <v>36</v>
      </c>
    </row>
    <row r="659" spans="1:7" s="578" customFormat="1" ht="17.25" customHeight="1">
      <c r="A659" s="637"/>
      <c r="B659" s="640" t="s">
        <v>2407</v>
      </c>
      <c r="C659" s="640" t="s">
        <v>2406</v>
      </c>
      <c r="D659" s="634" t="s">
        <v>191</v>
      </c>
      <c r="E659" s="632">
        <f>F659-5</f>
        <v>43921</v>
      </c>
      <c r="F659" s="670">
        <v>43926</v>
      </c>
      <c r="G659" s="670">
        <f>F659+9</f>
        <v>43935</v>
      </c>
    </row>
    <row r="660" spans="1:7" s="578" customFormat="1" ht="17.25" customHeight="1">
      <c r="A660" s="637"/>
      <c r="B660" s="640" t="s">
        <v>2405</v>
      </c>
      <c r="C660" s="640" t="s">
        <v>2404</v>
      </c>
      <c r="D660" s="634"/>
      <c r="E660" s="632">
        <f>F660-5</f>
        <v>43928</v>
      </c>
      <c r="F660" s="670">
        <f>F659+7</f>
        <v>43933</v>
      </c>
      <c r="G660" s="670">
        <f>F660+9</f>
        <v>43942</v>
      </c>
    </row>
    <row r="661" spans="1:7" s="578" customFormat="1" ht="17.25" customHeight="1">
      <c r="A661" s="637"/>
      <c r="B661" s="640" t="s">
        <v>2403</v>
      </c>
      <c r="C661" s="640" t="s">
        <v>2402</v>
      </c>
      <c r="D661" s="634"/>
      <c r="E661" s="632">
        <f>F661-5</f>
        <v>43935</v>
      </c>
      <c r="F661" s="670">
        <f>F660+7</f>
        <v>43940</v>
      </c>
      <c r="G661" s="670">
        <f>F661+9</f>
        <v>43949</v>
      </c>
    </row>
    <row r="662" spans="1:7" s="578" customFormat="1" ht="17.25" customHeight="1">
      <c r="A662" s="637"/>
      <c r="B662" s="640" t="s">
        <v>2401</v>
      </c>
      <c r="C662" s="640" t="s">
        <v>2400</v>
      </c>
      <c r="D662" s="634"/>
      <c r="E662" s="632">
        <f>F662-5</f>
        <v>43942</v>
      </c>
      <c r="F662" s="670">
        <f>F661+7</f>
        <v>43947</v>
      </c>
      <c r="G662" s="670">
        <f>F662+9</f>
        <v>43956</v>
      </c>
    </row>
    <row r="663" spans="1:7" s="664" customFormat="1" ht="15">
      <c r="A663" s="669" t="s">
        <v>2399</v>
      </c>
      <c r="B663" s="681"/>
      <c r="E663" s="680"/>
      <c r="F663" s="679"/>
      <c r="G663" s="679"/>
    </row>
    <row r="664" spans="1:7" s="578" customFormat="1" ht="15" customHeight="1">
      <c r="A664" s="566"/>
      <c r="B664" s="608" t="s">
        <v>31</v>
      </c>
      <c r="C664" s="607" t="s">
        <v>32</v>
      </c>
      <c r="D664" s="607" t="s">
        <v>8</v>
      </c>
      <c r="E664" s="604" t="s">
        <v>2319</v>
      </c>
      <c r="F664" s="604" t="s">
        <v>9</v>
      </c>
      <c r="G664" s="604" t="s">
        <v>230</v>
      </c>
    </row>
    <row r="665" spans="1:7" s="578" customFormat="1" ht="15">
      <c r="A665" s="566"/>
      <c r="B665" s="650"/>
      <c r="C665" s="641"/>
      <c r="D665" s="641"/>
      <c r="E665" s="678" t="s">
        <v>2318</v>
      </c>
      <c r="F665" s="678" t="s">
        <v>35</v>
      </c>
      <c r="G665" s="678" t="s">
        <v>36</v>
      </c>
    </row>
    <row r="666" spans="1:7" s="578" customFormat="1" ht="15">
      <c r="A666" s="566"/>
      <c r="B666" s="676" t="s">
        <v>2398</v>
      </c>
      <c r="C666" s="677" t="s">
        <v>2397</v>
      </c>
      <c r="D666" s="634" t="s">
        <v>2396</v>
      </c>
      <c r="E666" s="632">
        <f>F666-3</f>
        <v>43921</v>
      </c>
      <c r="F666" s="675">
        <v>43924</v>
      </c>
      <c r="G666" s="675">
        <f>F666+21</f>
        <v>43945</v>
      </c>
    </row>
    <row r="667" spans="1:7" s="578" customFormat="1" ht="15">
      <c r="A667" s="566"/>
      <c r="B667" s="676" t="s">
        <v>2395</v>
      </c>
      <c r="C667" s="677" t="s">
        <v>2394</v>
      </c>
      <c r="D667" s="634"/>
      <c r="E667" s="632">
        <f>F667-5</f>
        <v>43926</v>
      </c>
      <c r="F667" s="675">
        <f>F666+7</f>
        <v>43931</v>
      </c>
      <c r="G667" s="675">
        <f>F667+21</f>
        <v>43952</v>
      </c>
    </row>
    <row r="668" spans="1:7" s="578" customFormat="1" ht="15">
      <c r="A668" s="566"/>
      <c r="B668" s="676" t="s">
        <v>2393</v>
      </c>
      <c r="C668" s="677" t="s">
        <v>2392</v>
      </c>
      <c r="D668" s="634"/>
      <c r="E668" s="632">
        <f>F668-5</f>
        <v>43933</v>
      </c>
      <c r="F668" s="675">
        <f>F667+7</f>
        <v>43938</v>
      </c>
      <c r="G668" s="675">
        <f>F668+21</f>
        <v>43959</v>
      </c>
    </row>
    <row r="669" spans="1:7" s="578" customFormat="1" ht="15">
      <c r="A669" s="566"/>
      <c r="B669" s="676" t="s">
        <v>2391</v>
      </c>
      <c r="C669" s="649" t="s">
        <v>2390</v>
      </c>
      <c r="D669" s="634"/>
      <c r="E669" s="632">
        <f>F669-5</f>
        <v>43940</v>
      </c>
      <c r="F669" s="675">
        <f>F668+7</f>
        <v>43945</v>
      </c>
      <c r="G669" s="675">
        <f>F669+21</f>
        <v>43966</v>
      </c>
    </row>
    <row r="670" spans="1:7" s="671" customFormat="1" ht="18" hidden="1" customHeight="1">
      <c r="A670" s="647" t="s">
        <v>1</v>
      </c>
      <c r="B670" s="647"/>
      <c r="C670" s="674"/>
      <c r="D670" s="673"/>
      <c r="E670" s="672"/>
      <c r="F670" s="672"/>
      <c r="G670" s="672"/>
    </row>
    <row r="671" spans="1:7" s="578" customFormat="1" ht="18" hidden="1" customHeight="1">
      <c r="A671" s="637"/>
      <c r="B671" s="643" t="s">
        <v>31</v>
      </c>
      <c r="C671" s="607" t="s">
        <v>32</v>
      </c>
      <c r="D671" s="607" t="s">
        <v>8</v>
      </c>
      <c r="E671" s="632" t="s">
        <v>2319</v>
      </c>
      <c r="F671" s="632" t="s">
        <v>9</v>
      </c>
      <c r="G671" s="632" t="s">
        <v>1</v>
      </c>
    </row>
    <row r="672" spans="1:7" s="578" customFormat="1" ht="18" hidden="1" customHeight="1">
      <c r="A672" s="637"/>
      <c r="B672" s="642"/>
      <c r="C672" s="641"/>
      <c r="D672" s="641"/>
      <c r="E672" s="632" t="s">
        <v>2318</v>
      </c>
      <c r="F672" s="632" t="s">
        <v>35</v>
      </c>
      <c r="G672" s="632" t="s">
        <v>36</v>
      </c>
    </row>
    <row r="673" spans="1:7" s="578" customFormat="1" ht="17.25" hidden="1" customHeight="1">
      <c r="A673" s="637"/>
      <c r="B673" s="640" t="s">
        <v>2389</v>
      </c>
      <c r="C673" s="649" t="s">
        <v>2388</v>
      </c>
      <c r="D673" s="634" t="s">
        <v>225</v>
      </c>
      <c r="E673" s="632">
        <f>F673-5</f>
        <v>43585</v>
      </c>
      <c r="F673" s="670">
        <v>43590</v>
      </c>
      <c r="G673" s="670">
        <f>F673+18</f>
        <v>43608</v>
      </c>
    </row>
    <row r="674" spans="1:7" s="578" customFormat="1" ht="17.25" hidden="1" customHeight="1">
      <c r="A674" s="637"/>
      <c r="B674" s="640" t="s">
        <v>2387</v>
      </c>
      <c r="C674" s="649" t="s">
        <v>2386</v>
      </c>
      <c r="D674" s="634"/>
      <c r="E674" s="632">
        <f>F674-5</f>
        <v>43592</v>
      </c>
      <c r="F674" s="670">
        <f>F673+7</f>
        <v>43597</v>
      </c>
      <c r="G674" s="670">
        <f>F674+18</f>
        <v>43615</v>
      </c>
    </row>
    <row r="675" spans="1:7" s="578" customFormat="1" ht="17.25" hidden="1" customHeight="1">
      <c r="A675" s="637"/>
      <c r="B675" s="640" t="s">
        <v>2385</v>
      </c>
      <c r="C675" s="649" t="s">
        <v>2384</v>
      </c>
      <c r="D675" s="634"/>
      <c r="E675" s="632">
        <f>F675-5</f>
        <v>43599</v>
      </c>
      <c r="F675" s="670">
        <f>F674+7</f>
        <v>43604</v>
      </c>
      <c r="G675" s="670">
        <f>F675+18</f>
        <v>43622</v>
      </c>
    </row>
    <row r="676" spans="1:7" s="578" customFormat="1" ht="17.25" hidden="1" customHeight="1">
      <c r="A676" s="637"/>
      <c r="B676" s="640" t="s">
        <v>67</v>
      </c>
      <c r="C676" s="649" t="s">
        <v>1326</v>
      </c>
      <c r="D676" s="634"/>
      <c r="E676" s="632">
        <f>F676-5</f>
        <v>43606</v>
      </c>
      <c r="F676" s="670">
        <f>F675+7</f>
        <v>43611</v>
      </c>
      <c r="G676" s="670">
        <f>F676+18</f>
        <v>43629</v>
      </c>
    </row>
    <row r="677" spans="1:7" s="578" customFormat="1" ht="17.25" hidden="1" customHeight="1">
      <c r="B677" s="640" t="s">
        <v>1177</v>
      </c>
      <c r="C677" s="649" t="s">
        <v>1177</v>
      </c>
      <c r="D677" s="634"/>
      <c r="E677" s="632">
        <f>F677-5</f>
        <v>43613</v>
      </c>
      <c r="F677" s="670">
        <f>F676+7</f>
        <v>43618</v>
      </c>
      <c r="G677" s="670">
        <f>F677+18</f>
        <v>43636</v>
      </c>
    </row>
    <row r="678" spans="1:7" s="578" customFormat="1" ht="18" hidden="1" customHeight="1">
      <c r="A678" s="637"/>
      <c r="B678" s="608" t="s">
        <v>31</v>
      </c>
      <c r="C678" s="607" t="s">
        <v>32</v>
      </c>
      <c r="D678" s="607" t="s">
        <v>8</v>
      </c>
      <c r="E678" s="632" t="s">
        <v>2319</v>
      </c>
      <c r="F678" s="632" t="s">
        <v>9</v>
      </c>
      <c r="G678" s="632" t="s">
        <v>1</v>
      </c>
    </row>
    <row r="679" spans="1:7" s="578" customFormat="1" ht="18" hidden="1" customHeight="1">
      <c r="A679" s="637"/>
      <c r="B679" s="650"/>
      <c r="C679" s="641"/>
      <c r="D679" s="641"/>
      <c r="E679" s="632" t="s">
        <v>2318</v>
      </c>
      <c r="F679" s="632" t="s">
        <v>35</v>
      </c>
      <c r="G679" s="632" t="s">
        <v>36</v>
      </c>
    </row>
    <row r="680" spans="1:7" s="578" customFormat="1" ht="17.25" hidden="1" customHeight="1">
      <c r="A680" s="637"/>
      <c r="B680" s="640" t="s">
        <v>2383</v>
      </c>
      <c r="C680" s="640" t="s">
        <v>2383</v>
      </c>
      <c r="D680" s="634" t="s">
        <v>2382</v>
      </c>
      <c r="E680" s="632">
        <f>F680-5</f>
        <v>43739</v>
      </c>
      <c r="F680" s="670">
        <v>43744</v>
      </c>
      <c r="G680" s="670">
        <f>F680+18</f>
        <v>43762</v>
      </c>
    </row>
    <row r="681" spans="1:7" s="578" customFormat="1" ht="17.25" hidden="1" customHeight="1">
      <c r="A681" s="637"/>
      <c r="B681" s="640" t="s">
        <v>2366</v>
      </c>
      <c r="C681" s="640" t="s">
        <v>2381</v>
      </c>
      <c r="D681" s="634"/>
      <c r="E681" s="632">
        <f>F681-5</f>
        <v>43746</v>
      </c>
      <c r="F681" s="670">
        <f>F680+7</f>
        <v>43751</v>
      </c>
      <c r="G681" s="670">
        <f>F681+18</f>
        <v>43769</v>
      </c>
    </row>
    <row r="682" spans="1:7" s="578" customFormat="1" ht="17.25" hidden="1" customHeight="1">
      <c r="A682" s="637"/>
      <c r="B682" s="640" t="s">
        <v>2380</v>
      </c>
      <c r="C682" s="640" t="s">
        <v>2379</v>
      </c>
      <c r="D682" s="634"/>
      <c r="E682" s="632">
        <f>F682-5</f>
        <v>43753</v>
      </c>
      <c r="F682" s="670">
        <f>F681+7</f>
        <v>43758</v>
      </c>
      <c r="G682" s="670">
        <f>F682+18</f>
        <v>43776</v>
      </c>
    </row>
    <row r="683" spans="1:7" s="578" customFormat="1" ht="17.25" hidden="1" customHeight="1">
      <c r="A683" s="637"/>
      <c r="B683" s="640" t="s">
        <v>2378</v>
      </c>
      <c r="C683" s="640" t="s">
        <v>2377</v>
      </c>
      <c r="D683" s="634"/>
      <c r="E683" s="632">
        <f>F683-5</f>
        <v>43760</v>
      </c>
      <c r="F683" s="670">
        <f>F682+7</f>
        <v>43765</v>
      </c>
      <c r="G683" s="670">
        <f>F683+18</f>
        <v>43783</v>
      </c>
    </row>
    <row r="684" spans="1:7" s="578" customFormat="1" ht="17.25" hidden="1" customHeight="1">
      <c r="B684" s="640" t="s">
        <v>2372</v>
      </c>
      <c r="C684" s="649" t="s">
        <v>2376</v>
      </c>
      <c r="D684" s="634"/>
      <c r="E684" s="632">
        <f>F684-5</f>
        <v>43767</v>
      </c>
      <c r="F684" s="670">
        <f>F683+7</f>
        <v>43772</v>
      </c>
      <c r="G684" s="670">
        <f>F684+18</f>
        <v>43790</v>
      </c>
    </row>
    <row r="685" spans="1:7" s="578" customFormat="1" ht="18" hidden="1" customHeight="1">
      <c r="A685" s="637"/>
      <c r="B685" s="643" t="s">
        <v>31</v>
      </c>
      <c r="C685" s="607" t="s">
        <v>32</v>
      </c>
      <c r="D685" s="607" t="s">
        <v>8</v>
      </c>
      <c r="E685" s="632" t="s">
        <v>2319</v>
      </c>
      <c r="F685" s="632" t="s">
        <v>9</v>
      </c>
      <c r="G685" s="632" t="s">
        <v>1</v>
      </c>
    </row>
    <row r="686" spans="1:7" s="578" customFormat="1" ht="18" hidden="1" customHeight="1">
      <c r="A686" s="637"/>
      <c r="B686" s="642"/>
      <c r="C686" s="641"/>
      <c r="D686" s="641"/>
      <c r="E686" s="632" t="s">
        <v>2318</v>
      </c>
      <c r="F686" s="632" t="s">
        <v>35</v>
      </c>
      <c r="G686" s="632" t="s">
        <v>36</v>
      </c>
    </row>
    <row r="687" spans="1:7" s="578" customFormat="1" ht="17.25" hidden="1" customHeight="1">
      <c r="A687" s="637"/>
      <c r="B687" s="640" t="s">
        <v>2375</v>
      </c>
      <c r="C687" s="640" t="s">
        <v>2374</v>
      </c>
      <c r="D687" s="634" t="s">
        <v>2373</v>
      </c>
      <c r="E687" s="632">
        <f>F687-5</f>
        <v>43886</v>
      </c>
      <c r="F687" s="670">
        <v>43891</v>
      </c>
      <c r="G687" s="670">
        <f>F687+18</f>
        <v>43909</v>
      </c>
    </row>
    <row r="688" spans="1:7" s="578" customFormat="1" ht="17.25" hidden="1" customHeight="1">
      <c r="A688" s="637"/>
      <c r="B688" s="640" t="s">
        <v>2372</v>
      </c>
      <c r="C688" s="640" t="s">
        <v>2371</v>
      </c>
      <c r="D688" s="634"/>
      <c r="E688" s="632">
        <f>F688-5</f>
        <v>43893</v>
      </c>
      <c r="F688" s="670">
        <f>F687+7</f>
        <v>43898</v>
      </c>
      <c r="G688" s="670">
        <f>F688+18</f>
        <v>43916</v>
      </c>
    </row>
    <row r="689" spans="1:7" s="578" customFormat="1" ht="17.25" hidden="1" customHeight="1">
      <c r="A689" s="637"/>
      <c r="B689" s="640" t="s">
        <v>2370</v>
      </c>
      <c r="C689" s="640" t="s">
        <v>2369</v>
      </c>
      <c r="D689" s="634"/>
      <c r="E689" s="632">
        <f>F689-5</f>
        <v>43900</v>
      </c>
      <c r="F689" s="670">
        <f>F688+7</f>
        <v>43905</v>
      </c>
      <c r="G689" s="670">
        <f>F689+18</f>
        <v>43923</v>
      </c>
    </row>
    <row r="690" spans="1:7" s="578" customFormat="1" ht="17.25" hidden="1" customHeight="1">
      <c r="A690" s="637"/>
      <c r="B690" s="640" t="s">
        <v>2368</v>
      </c>
      <c r="C690" s="640" t="s">
        <v>2367</v>
      </c>
      <c r="D690" s="634"/>
      <c r="E690" s="632">
        <f>F690-5</f>
        <v>43907</v>
      </c>
      <c r="F690" s="670">
        <f>F689+7</f>
        <v>43912</v>
      </c>
      <c r="G690" s="670">
        <f>F690+18</f>
        <v>43930</v>
      </c>
    </row>
    <row r="691" spans="1:7" s="578" customFormat="1" ht="17.25" hidden="1" customHeight="1">
      <c r="B691" s="640" t="s">
        <v>2366</v>
      </c>
      <c r="C691" s="649" t="s">
        <v>2365</v>
      </c>
      <c r="D691" s="634"/>
      <c r="E691" s="632">
        <f>F691-5</f>
        <v>43914</v>
      </c>
      <c r="F691" s="670">
        <f>F690+7</f>
        <v>43919</v>
      </c>
      <c r="G691" s="670">
        <f>F691+18</f>
        <v>43937</v>
      </c>
    </row>
    <row r="692" spans="1:7" s="664" customFormat="1">
      <c r="A692" s="669" t="s">
        <v>2364</v>
      </c>
      <c r="B692" s="669"/>
      <c r="C692" s="668"/>
      <c r="D692" s="667"/>
      <c r="E692" s="666"/>
      <c r="F692" s="665"/>
      <c r="G692" s="665"/>
    </row>
    <row r="693" spans="1:7" s="578" customFormat="1" ht="15">
      <c r="A693" s="651"/>
      <c r="B693" s="608" t="s">
        <v>31</v>
      </c>
      <c r="C693" s="607" t="s">
        <v>32</v>
      </c>
      <c r="D693" s="663" t="s">
        <v>8</v>
      </c>
      <c r="E693" s="632" t="s">
        <v>2319</v>
      </c>
      <c r="F693" s="632" t="s">
        <v>9</v>
      </c>
      <c r="G693" s="632" t="s">
        <v>236</v>
      </c>
    </row>
    <row r="694" spans="1:7" s="578" customFormat="1" ht="15">
      <c r="A694" s="651"/>
      <c r="B694" s="662"/>
      <c r="C694" s="661"/>
      <c r="D694" s="660"/>
      <c r="E694" s="632" t="s">
        <v>2318</v>
      </c>
      <c r="F694" s="632" t="s">
        <v>35</v>
      </c>
      <c r="G694" s="632" t="s">
        <v>36</v>
      </c>
    </row>
    <row r="695" spans="1:7" s="578" customFormat="1" ht="15">
      <c r="A695" s="651"/>
      <c r="B695" s="640" t="s">
        <v>2363</v>
      </c>
      <c r="C695" s="640" t="s">
        <v>2362</v>
      </c>
      <c r="D695" s="659" t="s">
        <v>157</v>
      </c>
      <c r="E695" s="633">
        <f>F695-5</f>
        <v>43923</v>
      </c>
      <c r="F695" s="632">
        <v>43928</v>
      </c>
      <c r="G695" s="632">
        <f>F695+21</f>
        <v>43949</v>
      </c>
    </row>
    <row r="696" spans="1:7" s="578" customFormat="1" ht="15">
      <c r="A696" s="651"/>
      <c r="B696" s="640" t="s">
        <v>2361</v>
      </c>
      <c r="C696" s="640" t="s">
        <v>2360</v>
      </c>
      <c r="D696" s="658"/>
      <c r="E696" s="633">
        <f>F696-5</f>
        <v>43930</v>
      </c>
      <c r="F696" s="632">
        <f>F695+7</f>
        <v>43935</v>
      </c>
      <c r="G696" s="632">
        <f>F696+17</f>
        <v>43952</v>
      </c>
    </row>
    <row r="697" spans="1:7" s="578" customFormat="1" ht="15">
      <c r="A697" s="651"/>
      <c r="B697" s="640" t="s">
        <v>2359</v>
      </c>
      <c r="C697" s="640" t="s">
        <v>1956</v>
      </c>
      <c r="D697" s="658"/>
      <c r="E697" s="633">
        <f>F697-5</f>
        <v>43937</v>
      </c>
      <c r="F697" s="632">
        <f>F696+7</f>
        <v>43942</v>
      </c>
      <c r="G697" s="632">
        <f>F697+17</f>
        <v>43959</v>
      </c>
    </row>
    <row r="698" spans="1:7" s="578" customFormat="1" ht="15">
      <c r="A698" s="651"/>
      <c r="B698" s="640" t="s">
        <v>2358</v>
      </c>
      <c r="C698" s="649" t="s">
        <v>2357</v>
      </c>
      <c r="D698" s="658"/>
      <c r="E698" s="633">
        <f>F698-5</f>
        <v>43944</v>
      </c>
      <c r="F698" s="632">
        <f>F697+7</f>
        <v>43949</v>
      </c>
      <c r="G698" s="632">
        <f>F698+17</f>
        <v>43966</v>
      </c>
    </row>
    <row r="699" spans="1:7" s="578" customFormat="1" ht="15.95" customHeight="1">
      <c r="A699" s="651"/>
      <c r="B699" s="640" t="s">
        <v>2356</v>
      </c>
      <c r="C699" s="649" t="s">
        <v>2355</v>
      </c>
      <c r="D699" s="657"/>
      <c r="E699" s="633">
        <f>F699-5</f>
        <v>43951</v>
      </c>
      <c r="F699" s="632">
        <f>F698+7</f>
        <v>43956</v>
      </c>
      <c r="G699" s="632">
        <f>F699+17</f>
        <v>43973</v>
      </c>
    </row>
    <row r="700" spans="1:7" s="588" customFormat="1">
      <c r="A700" s="647" t="s">
        <v>2354</v>
      </c>
      <c r="B700" s="647"/>
      <c r="C700" s="656"/>
      <c r="D700" s="655"/>
      <c r="E700" s="654"/>
      <c r="F700" s="653"/>
      <c r="G700" s="653"/>
    </row>
    <row r="701" spans="1:7" s="578" customFormat="1" ht="15">
      <c r="A701" s="651"/>
      <c r="B701" s="608" t="s">
        <v>31</v>
      </c>
      <c r="C701" s="607" t="s">
        <v>32</v>
      </c>
      <c r="D701" s="607" t="s">
        <v>8</v>
      </c>
      <c r="E701" s="632" t="s">
        <v>2319</v>
      </c>
      <c r="F701" s="632" t="s">
        <v>9</v>
      </c>
      <c r="G701" s="632" t="s">
        <v>234</v>
      </c>
    </row>
    <row r="702" spans="1:7" s="578" customFormat="1" ht="15">
      <c r="A702" s="651"/>
      <c r="B702" s="650"/>
      <c r="C702" s="641"/>
      <c r="D702" s="641"/>
      <c r="E702" s="632" t="s">
        <v>2318</v>
      </c>
      <c r="F702" s="632" t="s">
        <v>35</v>
      </c>
      <c r="G702" s="632" t="s">
        <v>36</v>
      </c>
    </row>
    <row r="703" spans="1:7" s="578" customFormat="1" ht="15">
      <c r="A703" s="651"/>
      <c r="B703" s="640" t="s">
        <v>2328</v>
      </c>
      <c r="C703" s="649" t="s">
        <v>2328</v>
      </c>
      <c r="D703" s="634" t="s">
        <v>157</v>
      </c>
      <c r="E703" s="633">
        <f>F703-5</f>
        <v>43917</v>
      </c>
      <c r="F703" s="632">
        <v>43922</v>
      </c>
      <c r="G703" s="632">
        <f>F703+21</f>
        <v>43943</v>
      </c>
    </row>
    <row r="704" spans="1:7" s="578" customFormat="1" ht="15">
      <c r="A704" s="651"/>
      <c r="B704" s="640" t="s">
        <v>2353</v>
      </c>
      <c r="C704" s="649" t="s">
        <v>2352</v>
      </c>
      <c r="D704" s="634"/>
      <c r="E704" s="633">
        <f>F704-5</f>
        <v>43924</v>
      </c>
      <c r="F704" s="632">
        <f>F703+7</f>
        <v>43929</v>
      </c>
      <c r="G704" s="632">
        <f>F704+21</f>
        <v>43950</v>
      </c>
    </row>
    <row r="705" spans="1:7" s="578" customFormat="1" ht="15">
      <c r="A705" s="651"/>
      <c r="B705" s="649" t="s">
        <v>2328</v>
      </c>
      <c r="C705" s="649" t="s">
        <v>2328</v>
      </c>
      <c r="D705" s="634"/>
      <c r="E705" s="633">
        <f>F705-5</f>
        <v>43931</v>
      </c>
      <c r="F705" s="632">
        <f>F704+7</f>
        <v>43936</v>
      </c>
      <c r="G705" s="632">
        <f>F705+21</f>
        <v>43957</v>
      </c>
    </row>
    <row r="706" spans="1:7" s="578" customFormat="1" ht="15">
      <c r="A706" s="651"/>
      <c r="B706" s="640" t="s">
        <v>2351</v>
      </c>
      <c r="C706" s="640" t="s">
        <v>2350</v>
      </c>
      <c r="D706" s="634"/>
      <c r="E706" s="633">
        <f>F706-5</f>
        <v>43938</v>
      </c>
      <c r="F706" s="632">
        <f>F705+7</f>
        <v>43943</v>
      </c>
      <c r="G706" s="632">
        <f>F706+21</f>
        <v>43964</v>
      </c>
    </row>
    <row r="707" spans="1:7" s="578" customFormat="1" ht="15">
      <c r="A707" s="651"/>
      <c r="B707" s="640" t="s">
        <v>2349</v>
      </c>
      <c r="C707" s="649" t="s">
        <v>1956</v>
      </c>
      <c r="D707" s="634"/>
      <c r="E707" s="633">
        <f>F707-5</f>
        <v>43945</v>
      </c>
      <c r="F707" s="632">
        <f>F706+7</f>
        <v>43950</v>
      </c>
      <c r="G707" s="632">
        <f>F707+21</f>
        <v>43971</v>
      </c>
    </row>
    <row r="708" spans="1:7" s="588" customFormat="1">
      <c r="A708" s="647" t="s">
        <v>2348</v>
      </c>
      <c r="B708" s="647"/>
      <c r="C708" s="656"/>
      <c r="D708" s="655"/>
      <c r="E708" s="654"/>
      <c r="F708" s="653"/>
      <c r="G708" s="653"/>
    </row>
    <row r="709" spans="1:7" s="578" customFormat="1" ht="15">
      <c r="A709" s="651"/>
      <c r="B709" s="608" t="s">
        <v>31</v>
      </c>
      <c r="C709" s="607" t="s">
        <v>32</v>
      </c>
      <c r="D709" s="607" t="s">
        <v>8</v>
      </c>
      <c r="E709" s="632" t="s">
        <v>2319</v>
      </c>
      <c r="F709" s="632" t="s">
        <v>9</v>
      </c>
      <c r="G709" s="632" t="s">
        <v>125</v>
      </c>
    </row>
    <row r="710" spans="1:7" s="578" customFormat="1" ht="15">
      <c r="A710" s="651"/>
      <c r="B710" s="650"/>
      <c r="C710" s="641"/>
      <c r="D710" s="641"/>
      <c r="E710" s="632" t="s">
        <v>2318</v>
      </c>
      <c r="F710" s="632" t="s">
        <v>35</v>
      </c>
      <c r="G710" s="632" t="s">
        <v>36</v>
      </c>
    </row>
    <row r="711" spans="1:7" s="578" customFormat="1" ht="15">
      <c r="A711" s="651"/>
      <c r="B711" s="640" t="s">
        <v>2347</v>
      </c>
      <c r="C711" s="652" t="s">
        <v>2346</v>
      </c>
      <c r="D711" s="634" t="s">
        <v>157</v>
      </c>
      <c r="E711" s="633">
        <f>F711-5</f>
        <v>43921</v>
      </c>
      <c r="F711" s="632">
        <v>43926</v>
      </c>
      <c r="G711" s="632">
        <f>F711+21</f>
        <v>43947</v>
      </c>
    </row>
    <row r="712" spans="1:7" s="578" customFormat="1" ht="15">
      <c r="A712" s="651"/>
      <c r="B712" s="640" t="s">
        <v>2328</v>
      </c>
      <c r="C712" s="640" t="s">
        <v>2328</v>
      </c>
      <c r="D712" s="634"/>
      <c r="E712" s="633">
        <f>F712-5</f>
        <v>43928</v>
      </c>
      <c r="F712" s="632">
        <f>F711+7</f>
        <v>43933</v>
      </c>
      <c r="G712" s="632">
        <f>F712+21</f>
        <v>43954</v>
      </c>
    </row>
    <row r="713" spans="1:7" s="578" customFormat="1" ht="15">
      <c r="A713" s="651"/>
      <c r="B713" s="640" t="s">
        <v>2345</v>
      </c>
      <c r="C713" s="649" t="s">
        <v>2344</v>
      </c>
      <c r="D713" s="634"/>
      <c r="E713" s="633">
        <f>F713-5</f>
        <v>43935</v>
      </c>
      <c r="F713" s="632">
        <f>F712+7</f>
        <v>43940</v>
      </c>
      <c r="G713" s="632">
        <f>F713+21</f>
        <v>43961</v>
      </c>
    </row>
    <row r="714" spans="1:7" s="578" customFormat="1" ht="15">
      <c r="A714" s="651"/>
      <c r="B714" s="640" t="s">
        <v>2328</v>
      </c>
      <c r="C714" s="640" t="s">
        <v>2328</v>
      </c>
      <c r="D714" s="634"/>
      <c r="E714" s="633">
        <f>F714-5</f>
        <v>43942</v>
      </c>
      <c r="F714" s="632">
        <f>F713+7</f>
        <v>43947</v>
      </c>
      <c r="G714" s="632">
        <f>F714+21</f>
        <v>43968</v>
      </c>
    </row>
    <row r="715" spans="1:7" s="578" customFormat="1" ht="15">
      <c r="A715" s="651"/>
      <c r="B715" s="640" t="s">
        <v>2343</v>
      </c>
      <c r="C715" s="649" t="s">
        <v>2342</v>
      </c>
      <c r="D715" s="634"/>
      <c r="E715" s="633">
        <f>F715-5</f>
        <v>43949</v>
      </c>
      <c r="F715" s="632">
        <f>F714+7</f>
        <v>43954</v>
      </c>
      <c r="G715" s="632">
        <f>F715+21</f>
        <v>43975</v>
      </c>
    </row>
    <row r="716" spans="1:7" s="588" customFormat="1" ht="15" customHeight="1">
      <c r="A716" s="647" t="s">
        <v>1953</v>
      </c>
      <c r="B716" s="647"/>
      <c r="C716" s="646"/>
      <c r="D716" s="645"/>
      <c r="E716" s="644"/>
      <c r="F716" s="644"/>
      <c r="G716" s="644"/>
    </row>
    <row r="717" spans="1:7" s="578" customFormat="1" ht="15.75" customHeight="1">
      <c r="A717" s="637"/>
      <c r="B717" s="608" t="s">
        <v>31</v>
      </c>
      <c r="C717" s="607" t="s">
        <v>32</v>
      </c>
      <c r="D717" s="607" t="s">
        <v>8</v>
      </c>
      <c r="E717" s="632" t="s">
        <v>2319</v>
      </c>
      <c r="F717" s="632" t="s">
        <v>9</v>
      </c>
      <c r="G717" s="632" t="s">
        <v>85</v>
      </c>
    </row>
    <row r="718" spans="1:7" s="578" customFormat="1" ht="15.75" customHeight="1">
      <c r="A718" s="637"/>
      <c r="B718" s="650"/>
      <c r="C718" s="641"/>
      <c r="D718" s="641"/>
      <c r="E718" s="632" t="s">
        <v>2318</v>
      </c>
      <c r="F718" s="632" t="s">
        <v>35</v>
      </c>
      <c r="G718" s="632" t="s">
        <v>36</v>
      </c>
    </row>
    <row r="719" spans="1:7" s="578" customFormat="1" ht="15.75" customHeight="1">
      <c r="A719" s="637"/>
      <c r="B719" s="640" t="s">
        <v>2340</v>
      </c>
      <c r="C719" s="649" t="s">
        <v>2339</v>
      </c>
      <c r="D719" s="634" t="s">
        <v>136</v>
      </c>
      <c r="E719" s="633">
        <f>F719-5</f>
        <v>43922</v>
      </c>
      <c r="F719" s="632">
        <v>43927</v>
      </c>
      <c r="G719" s="632">
        <f>F719+19</f>
        <v>43946</v>
      </c>
    </row>
    <row r="720" spans="1:7" s="578" customFormat="1" ht="15.75" customHeight="1">
      <c r="A720" s="637"/>
      <c r="B720" s="640" t="s">
        <v>2338</v>
      </c>
      <c r="C720" s="649" t="s">
        <v>2337</v>
      </c>
      <c r="D720" s="634"/>
      <c r="E720" s="633">
        <f>F720-5</f>
        <v>43929</v>
      </c>
      <c r="F720" s="632">
        <f>F719+7</f>
        <v>43934</v>
      </c>
      <c r="G720" s="632">
        <f>F720+19</f>
        <v>43953</v>
      </c>
    </row>
    <row r="721" spans="1:7" s="578" customFormat="1" ht="15.75" customHeight="1">
      <c r="A721" s="637"/>
      <c r="B721" s="640" t="s">
        <v>2336</v>
      </c>
      <c r="C721" s="649" t="s">
        <v>2335</v>
      </c>
      <c r="D721" s="634"/>
      <c r="E721" s="633">
        <f>F721-5</f>
        <v>43936</v>
      </c>
      <c r="F721" s="632">
        <f>F720+7</f>
        <v>43941</v>
      </c>
      <c r="G721" s="632">
        <f>F721+19</f>
        <v>43960</v>
      </c>
    </row>
    <row r="722" spans="1:7" s="578" customFormat="1" ht="15.75" customHeight="1">
      <c r="A722" s="637"/>
      <c r="B722" s="640" t="s">
        <v>2334</v>
      </c>
      <c r="C722" s="649" t="s">
        <v>2333</v>
      </c>
      <c r="D722" s="634"/>
      <c r="E722" s="633">
        <f>F722-5</f>
        <v>43943</v>
      </c>
      <c r="F722" s="632">
        <f>F721+7</f>
        <v>43948</v>
      </c>
      <c r="G722" s="632">
        <f>F722+19</f>
        <v>43967</v>
      </c>
    </row>
    <row r="723" spans="1:7" s="578" customFormat="1" ht="15.75" customHeight="1">
      <c r="A723" s="637"/>
      <c r="B723" s="648" t="s">
        <v>2328</v>
      </c>
      <c r="C723" s="640" t="s">
        <v>2328</v>
      </c>
      <c r="D723" s="634"/>
      <c r="E723" s="633">
        <f>F723-5</f>
        <v>43950</v>
      </c>
      <c r="F723" s="632">
        <f>F722+7</f>
        <v>43955</v>
      </c>
      <c r="G723" s="632">
        <f>F723+19</f>
        <v>43974</v>
      </c>
    </row>
    <row r="724" spans="1:7" s="588" customFormat="1" ht="15" customHeight="1">
      <c r="A724" s="647" t="s">
        <v>1952</v>
      </c>
      <c r="B724" s="647"/>
      <c r="C724" s="646"/>
      <c r="D724" s="645"/>
      <c r="E724" s="644"/>
      <c r="F724" s="644"/>
      <c r="G724" s="644"/>
    </row>
    <row r="725" spans="1:7" s="578" customFormat="1" ht="15" customHeight="1">
      <c r="A725" s="637"/>
      <c r="B725" s="608" t="s">
        <v>31</v>
      </c>
      <c r="C725" s="607" t="s">
        <v>32</v>
      </c>
      <c r="D725" s="607" t="s">
        <v>8</v>
      </c>
      <c r="E725" s="632" t="s">
        <v>2319</v>
      </c>
      <c r="F725" s="632" t="s">
        <v>9</v>
      </c>
      <c r="G725" s="632" t="s">
        <v>1952</v>
      </c>
    </row>
    <row r="726" spans="1:7" s="578" customFormat="1" ht="15" customHeight="1">
      <c r="A726" s="637"/>
      <c r="B726" s="650"/>
      <c r="C726" s="641"/>
      <c r="D726" s="641"/>
      <c r="E726" s="632" t="s">
        <v>2318</v>
      </c>
      <c r="F726" s="632" t="s">
        <v>35</v>
      </c>
      <c r="G726" s="632" t="s">
        <v>36</v>
      </c>
    </row>
    <row r="727" spans="1:7" s="578" customFormat="1" ht="15" customHeight="1">
      <c r="A727" s="637"/>
      <c r="B727" s="640" t="s">
        <v>2340</v>
      </c>
      <c r="C727" s="649" t="s">
        <v>2339</v>
      </c>
      <c r="D727" s="634" t="s">
        <v>136</v>
      </c>
      <c r="E727" s="633">
        <f>F727-5</f>
        <v>43922</v>
      </c>
      <c r="F727" s="632">
        <v>43927</v>
      </c>
      <c r="G727" s="632">
        <f>F727+23</f>
        <v>43950</v>
      </c>
    </row>
    <row r="728" spans="1:7" s="578" customFormat="1" ht="15" customHeight="1">
      <c r="A728" s="637"/>
      <c r="B728" s="640" t="s">
        <v>2338</v>
      </c>
      <c r="C728" s="649" t="s">
        <v>2337</v>
      </c>
      <c r="D728" s="634"/>
      <c r="E728" s="633">
        <f>F728-5</f>
        <v>43929</v>
      </c>
      <c r="F728" s="632">
        <f>F727+7</f>
        <v>43934</v>
      </c>
      <c r="G728" s="632">
        <f>F728+23</f>
        <v>43957</v>
      </c>
    </row>
    <row r="729" spans="1:7" s="578" customFormat="1" ht="18" customHeight="1">
      <c r="A729" s="637"/>
      <c r="B729" s="640" t="s">
        <v>2336</v>
      </c>
      <c r="C729" s="649" t="s">
        <v>2335</v>
      </c>
      <c r="D729" s="634"/>
      <c r="E729" s="633">
        <f>F729-5</f>
        <v>43936</v>
      </c>
      <c r="F729" s="632">
        <f>F728+7</f>
        <v>43941</v>
      </c>
      <c r="G729" s="632">
        <f>F729+23</f>
        <v>43964</v>
      </c>
    </row>
    <row r="730" spans="1:7" s="578" customFormat="1" ht="18" customHeight="1">
      <c r="A730" s="637"/>
      <c r="B730" s="640" t="s">
        <v>2334</v>
      </c>
      <c r="C730" s="649" t="s">
        <v>2333</v>
      </c>
      <c r="D730" s="634"/>
      <c r="E730" s="633">
        <f>F730-5</f>
        <v>43943</v>
      </c>
      <c r="F730" s="632">
        <f>F729+7</f>
        <v>43948</v>
      </c>
      <c r="G730" s="632">
        <f>F730+23</f>
        <v>43971</v>
      </c>
    </row>
    <row r="731" spans="1:7" s="578" customFormat="1" ht="17.25" customHeight="1">
      <c r="A731" s="637"/>
      <c r="B731" s="648" t="s">
        <v>2328</v>
      </c>
      <c r="C731" s="640" t="s">
        <v>2328</v>
      </c>
      <c r="D731" s="634"/>
      <c r="E731" s="633">
        <f>F731-5</f>
        <v>43950</v>
      </c>
      <c r="F731" s="632">
        <f>F730+7</f>
        <v>43955</v>
      </c>
      <c r="G731" s="632">
        <f>F731+23</f>
        <v>43978</v>
      </c>
    </row>
    <row r="732" spans="1:7" s="588" customFormat="1" ht="15" customHeight="1">
      <c r="A732" s="647" t="s">
        <v>2341</v>
      </c>
      <c r="B732" s="647"/>
      <c r="C732" s="646"/>
      <c r="D732" s="645"/>
      <c r="E732" s="644"/>
      <c r="F732" s="644"/>
      <c r="G732" s="644"/>
    </row>
    <row r="733" spans="1:7" s="578" customFormat="1" ht="15" customHeight="1">
      <c r="A733" s="637"/>
      <c r="B733" s="608" t="s">
        <v>31</v>
      </c>
      <c r="C733" s="607" t="s">
        <v>32</v>
      </c>
      <c r="D733" s="607" t="s">
        <v>8</v>
      </c>
      <c r="E733" s="632" t="s">
        <v>2319</v>
      </c>
      <c r="F733" s="632" t="s">
        <v>9</v>
      </c>
      <c r="G733" s="632" t="s">
        <v>80</v>
      </c>
    </row>
    <row r="734" spans="1:7" s="578" customFormat="1" ht="15" customHeight="1">
      <c r="A734" s="637"/>
      <c r="B734" s="650"/>
      <c r="C734" s="641"/>
      <c r="D734" s="641"/>
      <c r="E734" s="632" t="s">
        <v>2318</v>
      </c>
      <c r="F734" s="632" t="s">
        <v>35</v>
      </c>
      <c r="G734" s="632" t="s">
        <v>36</v>
      </c>
    </row>
    <row r="735" spans="1:7" s="578" customFormat="1" ht="15" customHeight="1">
      <c r="A735" s="637"/>
      <c r="B735" s="640" t="s">
        <v>2340</v>
      </c>
      <c r="C735" s="649" t="s">
        <v>2339</v>
      </c>
      <c r="D735" s="634" t="s">
        <v>136</v>
      </c>
      <c r="E735" s="633">
        <f>F735-5</f>
        <v>43922</v>
      </c>
      <c r="F735" s="632">
        <v>43927</v>
      </c>
      <c r="G735" s="632">
        <f>F735+15</f>
        <v>43942</v>
      </c>
    </row>
    <row r="736" spans="1:7" s="578" customFormat="1" ht="15" customHeight="1">
      <c r="A736" s="637"/>
      <c r="B736" s="640" t="s">
        <v>2338</v>
      </c>
      <c r="C736" s="649" t="s">
        <v>2337</v>
      </c>
      <c r="D736" s="634"/>
      <c r="E736" s="633">
        <f>F736-5</f>
        <v>43929</v>
      </c>
      <c r="F736" s="632">
        <f>F735+7</f>
        <v>43934</v>
      </c>
      <c r="G736" s="632">
        <f>F736+15</f>
        <v>43949</v>
      </c>
    </row>
    <row r="737" spans="1:8" s="578" customFormat="1" ht="18" customHeight="1">
      <c r="A737" s="637"/>
      <c r="B737" s="640" t="s">
        <v>2336</v>
      </c>
      <c r="C737" s="649" t="s">
        <v>2335</v>
      </c>
      <c r="D737" s="634"/>
      <c r="E737" s="633">
        <f>F737-5</f>
        <v>43936</v>
      </c>
      <c r="F737" s="632">
        <f>F736+7</f>
        <v>43941</v>
      </c>
      <c r="G737" s="632">
        <f>F737+15</f>
        <v>43956</v>
      </c>
    </row>
    <row r="738" spans="1:8" s="578" customFormat="1" ht="18" customHeight="1">
      <c r="A738" s="637"/>
      <c r="B738" s="640" t="s">
        <v>2334</v>
      </c>
      <c r="C738" s="649" t="s">
        <v>2333</v>
      </c>
      <c r="D738" s="634"/>
      <c r="E738" s="633">
        <f>F738-5</f>
        <v>43943</v>
      </c>
      <c r="F738" s="632">
        <f>F737+7</f>
        <v>43948</v>
      </c>
      <c r="G738" s="632">
        <f>F738+15</f>
        <v>43963</v>
      </c>
    </row>
    <row r="739" spans="1:8" s="578" customFormat="1" ht="17.25" customHeight="1">
      <c r="A739" s="637"/>
      <c r="B739" s="648" t="s">
        <v>2328</v>
      </c>
      <c r="C739" s="640" t="s">
        <v>2328</v>
      </c>
      <c r="D739" s="634"/>
      <c r="E739" s="633">
        <f>F739-5</f>
        <v>43950</v>
      </c>
      <c r="F739" s="632">
        <f>F738+7</f>
        <v>43955</v>
      </c>
      <c r="G739" s="632">
        <f>F739+15</f>
        <v>43970</v>
      </c>
    </row>
    <row r="740" spans="1:8" s="588" customFormat="1" ht="15" hidden="1" customHeight="1">
      <c r="A740" s="647" t="s">
        <v>1952</v>
      </c>
      <c r="B740" s="647"/>
      <c r="C740" s="646"/>
      <c r="D740" s="645"/>
      <c r="E740" s="644"/>
      <c r="F740" s="644"/>
      <c r="G740" s="644"/>
    </row>
    <row r="741" spans="1:8" s="578" customFormat="1" ht="15" hidden="1" customHeight="1">
      <c r="A741" s="637"/>
      <c r="B741" s="643" t="s">
        <v>31</v>
      </c>
      <c r="C741" s="607" t="s">
        <v>32</v>
      </c>
      <c r="D741" s="607" t="s">
        <v>8</v>
      </c>
      <c r="E741" s="632" t="s">
        <v>2319</v>
      </c>
      <c r="F741" s="632" t="s">
        <v>9</v>
      </c>
      <c r="G741" s="632" t="s">
        <v>83</v>
      </c>
    </row>
    <row r="742" spans="1:8" s="578" customFormat="1" ht="15" hidden="1" customHeight="1">
      <c r="A742" s="637"/>
      <c r="B742" s="642"/>
      <c r="C742" s="641"/>
      <c r="D742" s="641"/>
      <c r="E742" s="632" t="s">
        <v>2318</v>
      </c>
      <c r="F742" s="632" t="s">
        <v>35</v>
      </c>
      <c r="G742" s="632" t="s">
        <v>36</v>
      </c>
    </row>
    <row r="743" spans="1:8" s="578" customFormat="1" ht="15" hidden="1" customHeight="1">
      <c r="A743" s="637"/>
      <c r="B743" s="640" t="s">
        <v>2328</v>
      </c>
      <c r="C743" s="640" t="s">
        <v>2328</v>
      </c>
      <c r="D743" s="634" t="s">
        <v>175</v>
      </c>
      <c r="E743" s="633">
        <f>F743-5</f>
        <v>43767</v>
      </c>
      <c r="F743" s="632">
        <v>43772</v>
      </c>
      <c r="G743" s="632">
        <f>F743+17</f>
        <v>43789</v>
      </c>
    </row>
    <row r="744" spans="1:8" s="578" customFormat="1" ht="15" hidden="1" customHeight="1">
      <c r="A744" s="637"/>
      <c r="B744" s="640" t="s">
        <v>2332</v>
      </c>
      <c r="C744" s="640" t="s">
        <v>2331</v>
      </c>
      <c r="D744" s="634"/>
      <c r="E744" s="633">
        <f>F744-5</f>
        <v>43774</v>
      </c>
      <c r="F744" s="632">
        <f>F743+7</f>
        <v>43779</v>
      </c>
      <c r="G744" s="632">
        <f>F744+17</f>
        <v>43796</v>
      </c>
    </row>
    <row r="745" spans="1:8" s="578" customFormat="1" ht="18" hidden="1" customHeight="1">
      <c r="A745" s="637"/>
      <c r="B745" s="640" t="s">
        <v>2328</v>
      </c>
      <c r="C745" s="638" t="s">
        <v>2328</v>
      </c>
      <c r="D745" s="634"/>
      <c r="E745" s="633">
        <f>F745-5</f>
        <v>43781</v>
      </c>
      <c r="F745" s="632">
        <f>F744+7</f>
        <v>43786</v>
      </c>
      <c r="G745" s="632">
        <f>F745+17</f>
        <v>43803</v>
      </c>
    </row>
    <row r="746" spans="1:8" s="578" customFormat="1" ht="18" hidden="1" customHeight="1">
      <c r="A746" s="637"/>
      <c r="B746" s="639" t="s">
        <v>2330</v>
      </c>
      <c r="C746" s="638" t="s">
        <v>2329</v>
      </c>
      <c r="D746" s="634"/>
      <c r="E746" s="633">
        <f>F746-5</f>
        <v>43788</v>
      </c>
      <c r="F746" s="632">
        <f>F745+7</f>
        <v>43793</v>
      </c>
      <c r="G746" s="632">
        <f>F746+17</f>
        <v>43810</v>
      </c>
    </row>
    <row r="747" spans="1:8" s="578" customFormat="1" ht="19.5" hidden="1" customHeight="1">
      <c r="A747" s="637"/>
      <c r="B747" s="636" t="s">
        <v>2328</v>
      </c>
      <c r="C747" s="635" t="s">
        <v>2328</v>
      </c>
      <c r="D747" s="634"/>
      <c r="E747" s="633">
        <f>F747-5</f>
        <v>43795</v>
      </c>
      <c r="F747" s="632">
        <f>F746+7</f>
        <v>43800</v>
      </c>
      <c r="G747" s="632">
        <f>F747+17</f>
        <v>43817</v>
      </c>
    </row>
    <row r="748" spans="1:8" s="566" customFormat="1" ht="18" customHeight="1">
      <c r="A748" s="631" t="s">
        <v>2327</v>
      </c>
      <c r="B748" s="630"/>
      <c r="C748" s="629"/>
      <c r="D748" s="629"/>
      <c r="E748" s="629"/>
      <c r="F748" s="629"/>
      <c r="G748" s="629"/>
      <c r="H748" s="578"/>
    </row>
    <row r="749" spans="1:8" s="588" customFormat="1" ht="15.75" customHeight="1">
      <c r="A749" s="628" t="s">
        <v>110</v>
      </c>
      <c r="B749" s="628"/>
      <c r="C749" s="627"/>
      <c r="D749" s="590"/>
      <c r="E749" s="590"/>
      <c r="F749" s="589"/>
      <c r="G749" s="589"/>
    </row>
    <row r="750" spans="1:8" s="578" customFormat="1" ht="15">
      <c r="A750" s="579"/>
      <c r="B750" s="626" t="s">
        <v>31</v>
      </c>
      <c r="C750" s="625" t="s">
        <v>32</v>
      </c>
      <c r="D750" s="624" t="s">
        <v>8</v>
      </c>
      <c r="E750" s="582" t="s">
        <v>2319</v>
      </c>
      <c r="F750" s="621" t="s">
        <v>9</v>
      </c>
      <c r="G750" s="620" t="s">
        <v>110</v>
      </c>
    </row>
    <row r="751" spans="1:8" s="578" customFormat="1" ht="15">
      <c r="A751" s="579"/>
      <c r="B751" s="585"/>
      <c r="C751" s="623"/>
      <c r="D751" s="622"/>
      <c r="E751" s="582" t="s">
        <v>2318</v>
      </c>
      <c r="F751" s="621" t="s">
        <v>35</v>
      </c>
      <c r="G751" s="620" t="s">
        <v>36</v>
      </c>
    </row>
    <row r="752" spans="1:8" s="578" customFormat="1" ht="15">
      <c r="A752" s="579"/>
      <c r="B752" s="616" t="s">
        <v>2325</v>
      </c>
      <c r="C752" s="615" t="s">
        <v>2324</v>
      </c>
      <c r="D752" s="619" t="s">
        <v>2326</v>
      </c>
      <c r="E752" s="572">
        <f>F752-5</f>
        <v>43917</v>
      </c>
      <c r="F752" s="571">
        <v>43922</v>
      </c>
      <c r="G752" s="571">
        <f>F752+2</f>
        <v>43924</v>
      </c>
    </row>
    <row r="753" spans="1:7" s="578" customFormat="1" ht="15">
      <c r="A753" s="579"/>
      <c r="B753" s="616" t="s">
        <v>2325</v>
      </c>
      <c r="C753" s="615" t="s">
        <v>2322</v>
      </c>
      <c r="D753" s="599"/>
      <c r="E753" s="602">
        <f>F753-5</f>
        <v>43924</v>
      </c>
      <c r="F753" s="618">
        <f>F752+7</f>
        <v>43929</v>
      </c>
      <c r="G753" s="571">
        <f>F753+2</f>
        <v>43931</v>
      </c>
    </row>
    <row r="754" spans="1:7" s="578" customFormat="1" ht="15">
      <c r="A754" s="579"/>
      <c r="B754" s="616" t="s">
        <v>2325</v>
      </c>
      <c r="C754" s="615" t="s">
        <v>433</v>
      </c>
      <c r="D754" s="599"/>
      <c r="E754" s="602">
        <f>F754-5</f>
        <v>43931</v>
      </c>
      <c r="F754" s="617">
        <f>F753+7</f>
        <v>43936</v>
      </c>
      <c r="G754" s="601">
        <f>F754+2</f>
        <v>43938</v>
      </c>
    </row>
    <row r="755" spans="1:7" s="578" customFormat="1" ht="15">
      <c r="A755" s="579"/>
      <c r="B755" s="616" t="s">
        <v>2325</v>
      </c>
      <c r="C755" s="615" t="s">
        <v>434</v>
      </c>
      <c r="D755" s="599"/>
      <c r="E755" s="602">
        <f>F755-5</f>
        <v>43938</v>
      </c>
      <c r="F755" s="614">
        <f>F754+7</f>
        <v>43943</v>
      </c>
      <c r="G755" s="594">
        <f>F755+2</f>
        <v>43945</v>
      </c>
    </row>
    <row r="756" spans="1:7" s="578" customFormat="1" ht="15">
      <c r="A756" s="579"/>
      <c r="B756" s="616" t="s">
        <v>2325</v>
      </c>
      <c r="C756" s="615" t="s">
        <v>435</v>
      </c>
      <c r="D756" s="596"/>
      <c r="E756" s="602">
        <f>F756-5</f>
        <v>43945</v>
      </c>
      <c r="F756" s="614">
        <f>F755+7</f>
        <v>43950</v>
      </c>
      <c r="G756" s="594">
        <f>F756+2</f>
        <v>43952</v>
      </c>
    </row>
    <row r="757" spans="1:7" s="578" customFormat="1" ht="15">
      <c r="A757" s="579"/>
      <c r="B757" s="589"/>
      <c r="C757" s="613"/>
      <c r="D757" s="612"/>
      <c r="E757" s="611"/>
      <c r="F757" s="610"/>
      <c r="G757" s="609"/>
    </row>
    <row r="758" spans="1:7" s="578" customFormat="1" ht="15">
      <c r="A758" s="579"/>
      <c r="B758" s="608" t="s">
        <v>31</v>
      </c>
      <c r="C758" s="607" t="s">
        <v>32</v>
      </c>
      <c r="D758" s="607" t="s">
        <v>8</v>
      </c>
      <c r="E758" s="604" t="s">
        <v>2319</v>
      </c>
      <c r="F758" s="604" t="s">
        <v>9</v>
      </c>
      <c r="G758" s="604" t="s">
        <v>110</v>
      </c>
    </row>
    <row r="759" spans="1:7" s="578" customFormat="1" ht="15">
      <c r="A759" s="579"/>
      <c r="B759" s="606"/>
      <c r="C759" s="605"/>
      <c r="D759" s="605"/>
      <c r="E759" s="604" t="s">
        <v>2318</v>
      </c>
      <c r="F759" s="604" t="s">
        <v>35</v>
      </c>
      <c r="G759" s="604" t="s">
        <v>36</v>
      </c>
    </row>
    <row r="760" spans="1:7" s="578" customFormat="1" ht="15">
      <c r="A760" s="579"/>
      <c r="B760" s="598" t="s">
        <v>2321</v>
      </c>
      <c r="C760" s="597" t="s">
        <v>2324</v>
      </c>
      <c r="D760" s="603" t="s">
        <v>2323</v>
      </c>
      <c r="E760" s="602">
        <f>F760-5</f>
        <v>43921</v>
      </c>
      <c r="F760" s="571">
        <v>43926</v>
      </c>
      <c r="G760" s="571">
        <f>F760+2</f>
        <v>43928</v>
      </c>
    </row>
    <row r="761" spans="1:7" s="578" customFormat="1" ht="15">
      <c r="A761" s="579"/>
      <c r="B761" s="598" t="s">
        <v>2321</v>
      </c>
      <c r="C761" s="600" t="s">
        <v>2322</v>
      </c>
      <c r="D761" s="599"/>
      <c r="E761" s="602">
        <f>F761-5</f>
        <v>43928</v>
      </c>
      <c r="F761" s="571">
        <f>F760+7</f>
        <v>43933</v>
      </c>
      <c r="G761" s="571">
        <f>F761+2</f>
        <v>43935</v>
      </c>
    </row>
    <row r="762" spans="1:7" s="578" customFormat="1" ht="15">
      <c r="A762" s="579"/>
      <c r="B762" s="598" t="s">
        <v>2321</v>
      </c>
      <c r="C762" s="597" t="s">
        <v>433</v>
      </c>
      <c r="D762" s="599"/>
      <c r="E762" s="602">
        <f>F762-5</f>
        <v>43935</v>
      </c>
      <c r="F762" s="601">
        <f>F761+7</f>
        <v>43940</v>
      </c>
      <c r="G762" s="601">
        <f>F762+2</f>
        <v>43942</v>
      </c>
    </row>
    <row r="763" spans="1:7" s="578" customFormat="1" ht="15">
      <c r="A763" s="579"/>
      <c r="B763" s="598" t="s">
        <v>2321</v>
      </c>
      <c r="C763" s="600" t="s">
        <v>434</v>
      </c>
      <c r="D763" s="599"/>
      <c r="E763" s="595">
        <f>F763-5</f>
        <v>43942</v>
      </c>
      <c r="F763" s="594">
        <f>F762+7</f>
        <v>43947</v>
      </c>
      <c r="G763" s="594">
        <f>F763+2</f>
        <v>43949</v>
      </c>
    </row>
    <row r="764" spans="1:7" s="578" customFormat="1" ht="15">
      <c r="A764" s="579"/>
      <c r="B764" s="598" t="s">
        <v>2321</v>
      </c>
      <c r="C764" s="597" t="s">
        <v>435</v>
      </c>
      <c r="D764" s="596"/>
      <c r="E764" s="595">
        <f>F764-5</f>
        <v>43949</v>
      </c>
      <c r="F764" s="594">
        <f>F763+7</f>
        <v>43954</v>
      </c>
      <c r="G764" s="594">
        <f>F764+2</f>
        <v>43956</v>
      </c>
    </row>
    <row r="765" spans="1:7" s="588" customFormat="1" ht="15">
      <c r="A765" s="593" t="s">
        <v>2320</v>
      </c>
      <c r="B765" s="593"/>
      <c r="C765" s="592"/>
      <c r="D765" s="591"/>
      <c r="E765" s="590"/>
      <c r="F765" s="589"/>
      <c r="G765" s="589"/>
    </row>
    <row r="766" spans="1:7" s="578" customFormat="1" ht="15">
      <c r="A766" s="579"/>
      <c r="B766" s="587" t="s">
        <v>31</v>
      </c>
      <c r="C766" s="586" t="s">
        <v>32</v>
      </c>
      <c r="D766" s="583" t="s">
        <v>8</v>
      </c>
      <c r="E766" s="582" t="s">
        <v>2319</v>
      </c>
      <c r="F766" s="581" t="s">
        <v>9</v>
      </c>
      <c r="G766" s="580" t="s">
        <v>113</v>
      </c>
    </row>
    <row r="767" spans="1:7" s="578" customFormat="1" ht="15">
      <c r="A767" s="579"/>
      <c r="B767" s="585"/>
      <c r="C767" s="584"/>
      <c r="D767" s="583"/>
      <c r="E767" s="582" t="s">
        <v>2318</v>
      </c>
      <c r="F767" s="581" t="s">
        <v>35</v>
      </c>
      <c r="G767" s="580" t="s">
        <v>36</v>
      </c>
    </row>
    <row r="768" spans="1:7" s="578" customFormat="1" ht="15">
      <c r="A768" s="579"/>
      <c r="B768" s="575" t="s">
        <v>2309</v>
      </c>
      <c r="C768" s="574" t="s">
        <v>2317</v>
      </c>
      <c r="D768" s="577" t="s">
        <v>13</v>
      </c>
      <c r="E768" s="572">
        <f>F768-5</f>
        <v>43918</v>
      </c>
      <c r="F768" s="576">
        <v>43923</v>
      </c>
      <c r="G768" s="576">
        <f>F768+1</f>
        <v>43924</v>
      </c>
    </row>
    <row r="769" spans="1:8" s="578" customFormat="1" ht="15">
      <c r="A769" s="579"/>
      <c r="B769" s="575" t="s">
        <v>2309</v>
      </c>
      <c r="C769" s="574" t="s">
        <v>2316</v>
      </c>
      <c r="D769" s="577"/>
      <c r="E769" s="572">
        <f>F769-5</f>
        <v>43921</v>
      </c>
      <c r="F769" s="576">
        <f>F768+3</f>
        <v>43926</v>
      </c>
      <c r="G769" s="576">
        <f>F769+1</f>
        <v>43927</v>
      </c>
    </row>
    <row r="770" spans="1:8" s="578" customFormat="1" ht="15">
      <c r="A770" s="579"/>
      <c r="B770" s="575" t="s">
        <v>2309</v>
      </c>
      <c r="C770" s="574" t="s">
        <v>2315</v>
      </c>
      <c r="D770" s="577"/>
      <c r="E770" s="572">
        <f>F770-5</f>
        <v>43925</v>
      </c>
      <c r="F770" s="576">
        <f>F769+4</f>
        <v>43930</v>
      </c>
      <c r="G770" s="576">
        <f>F770+1</f>
        <v>43931</v>
      </c>
    </row>
    <row r="771" spans="1:8" s="578" customFormat="1" ht="15">
      <c r="A771" s="579"/>
      <c r="B771" s="575" t="s">
        <v>2309</v>
      </c>
      <c r="C771" s="574" t="s">
        <v>2314</v>
      </c>
      <c r="D771" s="577"/>
      <c r="E771" s="572">
        <f>F771-5</f>
        <v>43928</v>
      </c>
      <c r="F771" s="576">
        <f>F770+3</f>
        <v>43933</v>
      </c>
      <c r="G771" s="576">
        <f>F771+1</f>
        <v>43934</v>
      </c>
    </row>
    <row r="772" spans="1:8" s="578" customFormat="1" ht="15">
      <c r="A772" s="579"/>
      <c r="B772" s="575" t="s">
        <v>2309</v>
      </c>
      <c r="C772" s="574" t="s">
        <v>2313</v>
      </c>
      <c r="D772" s="577"/>
      <c r="E772" s="572">
        <f>F772-5</f>
        <v>43932</v>
      </c>
      <c r="F772" s="576">
        <f>F771+4</f>
        <v>43937</v>
      </c>
      <c r="G772" s="576">
        <f>F772+1</f>
        <v>43938</v>
      </c>
    </row>
    <row r="773" spans="1:8" s="578" customFormat="1" ht="15">
      <c r="A773" s="579"/>
      <c r="B773" s="575" t="s">
        <v>2309</v>
      </c>
      <c r="C773" s="574" t="s">
        <v>2312</v>
      </c>
      <c r="D773" s="577"/>
      <c r="E773" s="572">
        <f>F773-5</f>
        <v>43935</v>
      </c>
      <c r="F773" s="576">
        <f>F772+3</f>
        <v>43940</v>
      </c>
      <c r="G773" s="576">
        <f>F773+1</f>
        <v>43941</v>
      </c>
    </row>
    <row r="774" spans="1:8" s="578" customFormat="1" ht="15">
      <c r="A774" s="579"/>
      <c r="B774" s="575" t="s">
        <v>2309</v>
      </c>
      <c r="C774" s="574" t="s">
        <v>2311</v>
      </c>
      <c r="D774" s="577"/>
      <c r="E774" s="572">
        <f>F774-5</f>
        <v>43939</v>
      </c>
      <c r="F774" s="576">
        <f>F773+4</f>
        <v>43944</v>
      </c>
      <c r="G774" s="576">
        <f>F774+1</f>
        <v>43945</v>
      </c>
      <c r="H774" s="566"/>
    </row>
    <row r="775" spans="1:8" s="566" customFormat="1">
      <c r="A775" s="569"/>
      <c r="B775" s="575" t="s">
        <v>2309</v>
      </c>
      <c r="C775" s="574" t="s">
        <v>2310</v>
      </c>
      <c r="D775" s="577"/>
      <c r="E775" s="572">
        <f>F775-5</f>
        <v>43942</v>
      </c>
      <c r="F775" s="576">
        <f>F774+3</f>
        <v>43947</v>
      </c>
      <c r="G775" s="576">
        <f>F775+1</f>
        <v>43948</v>
      </c>
      <c r="H775" s="565"/>
    </row>
    <row r="776" spans="1:8">
      <c r="A776" s="569"/>
      <c r="B776" s="575" t="s">
        <v>2309</v>
      </c>
      <c r="C776" s="574" t="s">
        <v>2308</v>
      </c>
      <c r="D776" s="573"/>
      <c r="E776" s="572">
        <f>F776-5</f>
        <v>43946</v>
      </c>
      <c r="F776" s="571">
        <f>F775+4</f>
        <v>43951</v>
      </c>
      <c r="G776" s="571">
        <f>F776+1</f>
        <v>43952</v>
      </c>
    </row>
    <row r="777" spans="1:8">
      <c r="A777" s="569"/>
      <c r="B777" s="570"/>
      <c r="C777" s="569"/>
      <c r="D777" s="569"/>
      <c r="E777" s="569"/>
      <c r="F777" s="569"/>
      <c r="G777" s="569"/>
    </row>
    <row r="778" spans="1:8">
      <c r="A778" s="569"/>
      <c r="B778" s="570"/>
      <c r="D778" s="569"/>
      <c r="E778" s="569"/>
      <c r="F778" s="569"/>
      <c r="G778" s="569"/>
    </row>
    <row r="779" spans="1:8">
      <c r="A779" s="569"/>
      <c r="B779" s="570"/>
      <c r="C779" s="569"/>
      <c r="D779" s="569"/>
      <c r="E779" s="569"/>
      <c r="F779" s="569"/>
      <c r="G779" s="569"/>
    </row>
    <row r="780" spans="1:8">
      <c r="A780" s="569"/>
      <c r="B780" s="570"/>
      <c r="C780" s="569"/>
      <c r="D780" s="569"/>
      <c r="E780" s="569"/>
      <c r="F780" s="569"/>
      <c r="G780" s="569"/>
    </row>
    <row r="781" spans="1:8">
      <c r="A781" s="569"/>
      <c r="B781" s="570"/>
      <c r="C781" s="569"/>
      <c r="D781" s="569"/>
      <c r="E781" s="569"/>
      <c r="F781" s="569"/>
      <c r="G781" s="569"/>
    </row>
    <row r="782" spans="1:8">
      <c r="A782" s="569"/>
      <c r="B782" s="570"/>
      <c r="C782" s="569"/>
      <c r="D782" s="569"/>
      <c r="E782" s="569"/>
      <c r="F782" s="569"/>
      <c r="G782" s="569"/>
    </row>
    <row r="783" spans="1:8">
      <c r="A783" s="569"/>
      <c r="B783" s="570"/>
      <c r="C783" s="569"/>
      <c r="D783" s="569"/>
      <c r="E783" s="569"/>
      <c r="F783" s="569"/>
      <c r="G783" s="569"/>
    </row>
    <row r="784" spans="1:8">
      <c r="A784" s="569"/>
      <c r="B784" s="570"/>
      <c r="C784" s="569"/>
      <c r="D784" s="569"/>
      <c r="E784" s="569"/>
      <c r="F784" s="569"/>
      <c r="G784" s="569"/>
    </row>
    <row r="785" spans="1:7">
      <c r="A785" s="569"/>
      <c r="B785" s="570"/>
      <c r="C785" s="569"/>
      <c r="D785" s="569"/>
      <c r="E785" s="569"/>
      <c r="F785" s="569"/>
      <c r="G785" s="569"/>
    </row>
    <row r="786" spans="1:7">
      <c r="A786" s="569"/>
      <c r="B786" s="570"/>
      <c r="C786" s="569"/>
      <c r="D786" s="569"/>
      <c r="E786" s="569"/>
      <c r="F786" s="569"/>
      <c r="G786" s="569"/>
    </row>
    <row r="787" spans="1:7">
      <c r="A787" s="569"/>
      <c r="B787" s="570"/>
      <c r="C787" s="569"/>
      <c r="D787" s="569"/>
      <c r="E787" s="569"/>
      <c r="F787" s="569"/>
      <c r="G787" s="569"/>
    </row>
    <row r="788" spans="1:7">
      <c r="A788" s="569"/>
      <c r="B788" s="570"/>
      <c r="C788" s="569"/>
      <c r="D788" s="569"/>
      <c r="E788" s="569"/>
      <c r="F788" s="569"/>
      <c r="G788" s="569"/>
    </row>
    <row r="789" spans="1:7">
      <c r="A789" s="569"/>
      <c r="B789" s="570"/>
      <c r="C789" s="569"/>
      <c r="D789" s="569"/>
      <c r="E789" s="569"/>
      <c r="F789" s="569"/>
      <c r="G789" s="569"/>
    </row>
    <row r="790" spans="1:7">
      <c r="A790" s="566"/>
      <c r="D790" s="566"/>
      <c r="E790" s="566"/>
      <c r="F790" s="566"/>
      <c r="G790" s="566"/>
    </row>
    <row r="791" spans="1:7">
      <c r="A791" s="566"/>
      <c r="D791" s="566"/>
      <c r="E791" s="566"/>
      <c r="F791" s="566"/>
      <c r="G791" s="566"/>
    </row>
    <row r="792" spans="1:7">
      <c r="A792" s="566"/>
      <c r="D792" s="566"/>
      <c r="E792" s="566"/>
      <c r="F792" s="566"/>
      <c r="G792" s="566"/>
    </row>
    <row r="793" spans="1:7">
      <c r="A793" s="566"/>
      <c r="D793" s="566"/>
      <c r="E793" s="566"/>
      <c r="F793" s="566"/>
      <c r="G793" s="566"/>
    </row>
    <row r="794" spans="1:7">
      <c r="A794" s="566"/>
      <c r="D794" s="566"/>
      <c r="E794" s="566"/>
      <c r="F794" s="566"/>
      <c r="G794" s="566"/>
    </row>
    <row r="795" spans="1:7">
      <c r="A795" s="566"/>
      <c r="D795" s="566"/>
      <c r="E795" s="566"/>
      <c r="F795" s="566"/>
      <c r="G795" s="566"/>
    </row>
    <row r="796" spans="1:7">
      <c r="A796" s="566"/>
      <c r="D796" s="566"/>
      <c r="E796" s="566"/>
      <c r="F796" s="566"/>
      <c r="G796" s="566"/>
    </row>
    <row r="797" spans="1:7">
      <c r="A797" s="566"/>
      <c r="D797" s="566"/>
      <c r="E797" s="566"/>
      <c r="F797" s="566"/>
      <c r="G797" s="566"/>
    </row>
    <row r="798" spans="1:7">
      <c r="A798" s="566"/>
      <c r="D798" s="566"/>
      <c r="E798" s="566"/>
      <c r="F798" s="566"/>
      <c r="G798" s="566"/>
    </row>
    <row r="799" spans="1:7">
      <c r="A799" s="566"/>
      <c r="D799" s="566"/>
      <c r="E799" s="566"/>
      <c r="F799" s="566"/>
      <c r="G799" s="566"/>
    </row>
    <row r="800" spans="1:7">
      <c r="A800" s="566"/>
      <c r="D800" s="566"/>
      <c r="E800" s="566"/>
      <c r="F800" s="566"/>
      <c r="G800" s="566"/>
    </row>
    <row r="801" spans="1:7">
      <c r="A801" s="566"/>
      <c r="D801" s="566"/>
      <c r="E801" s="566"/>
      <c r="F801" s="566"/>
      <c r="G801" s="566"/>
    </row>
    <row r="802" spans="1:7">
      <c r="A802" s="566"/>
      <c r="D802" s="566"/>
      <c r="E802" s="566"/>
      <c r="F802" s="566"/>
      <c r="G802" s="566"/>
    </row>
    <row r="803" spans="1:7">
      <c r="A803" s="566"/>
      <c r="D803" s="566"/>
      <c r="E803" s="566"/>
      <c r="F803" s="566"/>
      <c r="G803" s="566"/>
    </row>
    <row r="804" spans="1:7">
      <c r="A804" s="566"/>
      <c r="D804" s="566"/>
      <c r="E804" s="566"/>
      <c r="F804" s="566"/>
      <c r="G804" s="566"/>
    </row>
    <row r="805" spans="1:7">
      <c r="A805" s="566"/>
      <c r="D805" s="566"/>
      <c r="E805" s="566"/>
      <c r="F805" s="566"/>
      <c r="G805" s="566"/>
    </row>
    <row r="806" spans="1:7">
      <c r="A806" s="566"/>
      <c r="D806" s="566"/>
      <c r="E806" s="566"/>
      <c r="F806" s="566"/>
      <c r="G806" s="566"/>
    </row>
    <row r="807" spans="1:7">
      <c r="A807" s="566"/>
      <c r="D807" s="566"/>
      <c r="E807" s="566"/>
      <c r="F807" s="566"/>
      <c r="G807" s="566"/>
    </row>
    <row r="808" spans="1:7">
      <c r="A808" s="566"/>
      <c r="D808" s="566"/>
      <c r="E808" s="566"/>
      <c r="F808" s="566"/>
      <c r="G808" s="566"/>
    </row>
    <row r="809" spans="1:7">
      <c r="A809" s="566"/>
      <c r="D809" s="566"/>
      <c r="E809" s="566"/>
      <c r="F809" s="566"/>
      <c r="G809" s="566"/>
    </row>
    <row r="810" spans="1:7">
      <c r="A810" s="566"/>
      <c r="D810" s="566"/>
      <c r="E810" s="566"/>
      <c r="F810" s="566"/>
      <c r="G810" s="566"/>
    </row>
    <row r="811" spans="1:7">
      <c r="A811" s="566"/>
      <c r="D811" s="566"/>
      <c r="E811" s="566"/>
      <c r="F811" s="566"/>
      <c r="G811" s="566"/>
    </row>
    <row r="812" spans="1:7">
      <c r="A812" s="566"/>
      <c r="D812" s="566"/>
      <c r="E812" s="566"/>
      <c r="F812" s="566"/>
      <c r="G812" s="566"/>
    </row>
    <row r="813" spans="1:7">
      <c r="A813" s="566"/>
      <c r="D813" s="566"/>
      <c r="E813" s="566"/>
      <c r="F813" s="566"/>
      <c r="G813" s="566"/>
    </row>
    <row r="814" spans="1:7">
      <c r="A814" s="566"/>
      <c r="D814" s="566"/>
      <c r="E814" s="566"/>
      <c r="F814" s="566"/>
      <c r="G814" s="566"/>
    </row>
    <row r="815" spans="1:7">
      <c r="A815" s="566"/>
      <c r="D815" s="566"/>
      <c r="E815" s="566"/>
      <c r="F815" s="566"/>
      <c r="G815" s="566"/>
    </row>
    <row r="816" spans="1:7">
      <c r="A816" s="566"/>
      <c r="D816" s="566"/>
      <c r="E816" s="566"/>
      <c r="F816" s="566"/>
      <c r="G816" s="566"/>
    </row>
    <row r="817" spans="1:7">
      <c r="A817" s="566"/>
      <c r="D817" s="566"/>
      <c r="E817" s="566"/>
      <c r="F817" s="566"/>
      <c r="G817" s="566"/>
    </row>
    <row r="818" spans="1:7">
      <c r="A818" s="566"/>
      <c r="D818" s="566"/>
      <c r="E818" s="566"/>
      <c r="F818" s="566"/>
      <c r="G818" s="566"/>
    </row>
    <row r="819" spans="1:7">
      <c r="A819" s="566"/>
      <c r="D819" s="566"/>
      <c r="E819" s="566"/>
      <c r="F819" s="566"/>
      <c r="G819" s="566"/>
    </row>
    <row r="820" spans="1:7">
      <c r="A820" s="566"/>
      <c r="D820" s="566"/>
      <c r="E820" s="566"/>
      <c r="F820" s="566"/>
      <c r="G820" s="566"/>
    </row>
    <row r="821" spans="1:7">
      <c r="A821" s="566"/>
      <c r="D821" s="566"/>
      <c r="E821" s="566"/>
      <c r="F821" s="566"/>
      <c r="G821" s="566"/>
    </row>
    <row r="822" spans="1:7">
      <c r="A822" s="566"/>
      <c r="D822" s="566"/>
      <c r="E822" s="566"/>
      <c r="F822" s="566"/>
      <c r="G822" s="566"/>
    </row>
    <row r="823" spans="1:7">
      <c r="A823" s="566"/>
      <c r="D823" s="566"/>
      <c r="E823" s="566"/>
      <c r="F823" s="566"/>
      <c r="G823" s="566"/>
    </row>
    <row r="824" spans="1:7">
      <c r="A824" s="566"/>
      <c r="D824" s="566"/>
      <c r="E824" s="566"/>
      <c r="F824" s="566"/>
      <c r="G824" s="566"/>
    </row>
    <row r="825" spans="1:7">
      <c r="A825" s="566"/>
      <c r="D825" s="566"/>
      <c r="E825" s="566"/>
      <c r="F825" s="566"/>
      <c r="G825" s="566"/>
    </row>
    <row r="826" spans="1:7">
      <c r="A826" s="566"/>
      <c r="D826" s="566"/>
      <c r="E826" s="566"/>
      <c r="F826" s="566"/>
      <c r="G826" s="566"/>
    </row>
    <row r="827" spans="1:7">
      <c r="A827" s="566"/>
      <c r="D827" s="566"/>
      <c r="E827" s="566"/>
      <c r="F827" s="566"/>
      <c r="G827" s="566"/>
    </row>
    <row r="828" spans="1:7">
      <c r="A828" s="566"/>
      <c r="D828" s="566"/>
      <c r="E828" s="566"/>
      <c r="F828" s="566"/>
      <c r="G828" s="566"/>
    </row>
    <row r="829" spans="1:7">
      <c r="A829" s="566"/>
      <c r="D829" s="566"/>
      <c r="E829" s="566"/>
      <c r="F829" s="566"/>
      <c r="G829" s="566"/>
    </row>
    <row r="830" spans="1:7">
      <c r="A830" s="566"/>
      <c r="D830" s="566"/>
      <c r="E830" s="566"/>
      <c r="F830" s="566"/>
      <c r="G830" s="566"/>
    </row>
    <row r="831" spans="1:7">
      <c r="A831" s="566"/>
      <c r="D831" s="566"/>
      <c r="E831" s="566"/>
      <c r="F831" s="566"/>
      <c r="G831" s="566"/>
    </row>
    <row r="832" spans="1:7">
      <c r="A832" s="566"/>
      <c r="D832" s="566"/>
      <c r="E832" s="566"/>
      <c r="F832" s="566"/>
      <c r="G832" s="566"/>
    </row>
    <row r="833" spans="1:7">
      <c r="A833" s="566"/>
      <c r="D833" s="566"/>
      <c r="E833" s="566"/>
      <c r="F833" s="566"/>
      <c r="G833" s="566"/>
    </row>
    <row r="834" spans="1:7">
      <c r="A834" s="566"/>
      <c r="D834" s="566"/>
      <c r="E834" s="566"/>
      <c r="F834" s="566"/>
      <c r="G834" s="566"/>
    </row>
    <row r="835" spans="1:7">
      <c r="A835" s="566"/>
      <c r="D835" s="566"/>
      <c r="E835" s="566"/>
      <c r="F835" s="566"/>
      <c r="G835" s="566"/>
    </row>
    <row r="836" spans="1:7">
      <c r="A836" s="566"/>
      <c r="D836" s="566"/>
      <c r="E836" s="566"/>
      <c r="F836" s="566"/>
      <c r="G836" s="566"/>
    </row>
    <row r="837" spans="1:7">
      <c r="A837" s="566"/>
      <c r="D837" s="566"/>
      <c r="E837" s="566"/>
      <c r="F837" s="566"/>
      <c r="G837" s="566"/>
    </row>
    <row r="838" spans="1:7">
      <c r="A838" s="566"/>
      <c r="D838" s="566"/>
      <c r="E838" s="566"/>
      <c r="F838" s="566"/>
      <c r="G838" s="566"/>
    </row>
    <row r="839" spans="1:7">
      <c r="A839" s="566"/>
      <c r="D839" s="566"/>
      <c r="E839" s="566"/>
      <c r="F839" s="566"/>
      <c r="G839" s="566"/>
    </row>
    <row r="840" spans="1:7">
      <c r="A840" s="566"/>
      <c r="D840" s="566"/>
      <c r="E840" s="566"/>
      <c r="F840" s="566"/>
      <c r="G840" s="566"/>
    </row>
    <row r="841" spans="1:7">
      <c r="A841" s="566"/>
      <c r="D841" s="566"/>
      <c r="E841" s="566"/>
      <c r="F841" s="566"/>
      <c r="G841" s="566"/>
    </row>
    <row r="842" spans="1:7">
      <c r="A842" s="566"/>
      <c r="D842" s="566"/>
      <c r="E842" s="566"/>
      <c r="F842" s="566"/>
      <c r="G842" s="566"/>
    </row>
    <row r="843" spans="1:7">
      <c r="A843" s="566"/>
      <c r="D843" s="566"/>
      <c r="E843" s="566"/>
      <c r="F843" s="566"/>
      <c r="G843" s="566"/>
    </row>
    <row r="844" spans="1:7">
      <c r="A844" s="566"/>
      <c r="D844" s="566"/>
      <c r="E844" s="566"/>
      <c r="F844" s="566"/>
      <c r="G844" s="566"/>
    </row>
    <row r="845" spans="1:7">
      <c r="A845" s="566"/>
      <c r="D845" s="566"/>
      <c r="E845" s="566"/>
      <c r="F845" s="566"/>
      <c r="G845" s="566"/>
    </row>
    <row r="846" spans="1:7">
      <c r="A846" s="566"/>
      <c r="D846" s="566"/>
      <c r="E846" s="566"/>
      <c r="F846" s="566"/>
      <c r="G846" s="566"/>
    </row>
    <row r="847" spans="1:7">
      <c r="A847" s="566"/>
      <c r="D847" s="566"/>
      <c r="E847" s="566"/>
      <c r="F847" s="566"/>
      <c r="G847" s="566"/>
    </row>
    <row r="848" spans="1:7">
      <c r="A848" s="566"/>
      <c r="D848" s="566"/>
      <c r="E848" s="566"/>
      <c r="F848" s="566"/>
      <c r="G848" s="566"/>
    </row>
    <row r="849" spans="1:7">
      <c r="A849" s="566"/>
      <c r="D849" s="566"/>
      <c r="E849" s="566"/>
      <c r="F849" s="566"/>
      <c r="G849" s="566"/>
    </row>
    <row r="850" spans="1:7">
      <c r="A850" s="566"/>
      <c r="D850" s="566"/>
      <c r="E850" s="566"/>
      <c r="F850" s="566"/>
      <c r="G850" s="566"/>
    </row>
    <row r="851" spans="1:7">
      <c r="A851" s="566"/>
      <c r="D851" s="566"/>
      <c r="E851" s="566"/>
      <c r="F851" s="566"/>
      <c r="G851" s="566"/>
    </row>
    <row r="852" spans="1:7">
      <c r="A852" s="566"/>
      <c r="D852" s="566"/>
      <c r="E852" s="566"/>
      <c r="F852" s="566"/>
      <c r="G852" s="566"/>
    </row>
    <row r="853" spans="1:7">
      <c r="A853" s="566"/>
      <c r="D853" s="566"/>
      <c r="E853" s="566"/>
      <c r="F853" s="566"/>
      <c r="G853" s="566"/>
    </row>
    <row r="854" spans="1:7">
      <c r="A854" s="566"/>
      <c r="D854" s="566"/>
      <c r="E854" s="566"/>
      <c r="F854" s="566"/>
      <c r="G854" s="566"/>
    </row>
    <row r="855" spans="1:7">
      <c r="A855" s="566"/>
      <c r="D855" s="566"/>
      <c r="E855" s="566"/>
      <c r="F855" s="566"/>
      <c r="G855" s="566"/>
    </row>
    <row r="856" spans="1:7">
      <c r="A856" s="566"/>
      <c r="D856" s="566"/>
      <c r="E856" s="566"/>
      <c r="F856" s="566"/>
      <c r="G856" s="566"/>
    </row>
    <row r="857" spans="1:7">
      <c r="A857" s="566"/>
      <c r="D857" s="566"/>
      <c r="E857" s="566"/>
      <c r="F857" s="566"/>
      <c r="G857" s="566"/>
    </row>
    <row r="858" spans="1:7">
      <c r="A858" s="566"/>
      <c r="D858" s="566"/>
      <c r="E858" s="566"/>
      <c r="F858" s="566"/>
      <c r="G858" s="566"/>
    </row>
    <row r="859" spans="1:7">
      <c r="A859" s="566"/>
      <c r="D859" s="566"/>
      <c r="E859" s="566"/>
      <c r="F859" s="566"/>
      <c r="G859" s="566"/>
    </row>
    <row r="860" spans="1:7">
      <c r="A860" s="566"/>
      <c r="D860" s="566"/>
      <c r="E860" s="566"/>
      <c r="F860" s="566"/>
      <c r="G860" s="566"/>
    </row>
    <row r="861" spans="1:7">
      <c r="A861" s="566"/>
      <c r="D861" s="566"/>
      <c r="E861" s="566"/>
      <c r="F861" s="566"/>
      <c r="G861" s="566"/>
    </row>
    <row r="862" spans="1:7">
      <c r="A862" s="566"/>
      <c r="D862" s="566"/>
      <c r="E862" s="566"/>
      <c r="F862" s="566"/>
      <c r="G862" s="566"/>
    </row>
    <row r="863" spans="1:7">
      <c r="A863" s="566"/>
      <c r="D863" s="566"/>
      <c r="E863" s="566"/>
      <c r="F863" s="566"/>
      <c r="G863" s="566"/>
    </row>
    <row r="864" spans="1:7">
      <c r="A864" s="566"/>
      <c r="D864" s="566"/>
      <c r="E864" s="566"/>
      <c r="F864" s="566"/>
      <c r="G864" s="566"/>
    </row>
    <row r="865" spans="1:7">
      <c r="A865" s="566"/>
      <c r="D865" s="566"/>
      <c r="E865" s="566"/>
      <c r="F865" s="566"/>
      <c r="G865" s="566"/>
    </row>
    <row r="866" spans="1:7">
      <c r="A866" s="566"/>
      <c r="D866" s="566"/>
      <c r="E866" s="566"/>
      <c r="F866" s="566"/>
      <c r="G866" s="566"/>
    </row>
    <row r="867" spans="1:7">
      <c r="A867" s="566"/>
      <c r="D867" s="566"/>
      <c r="E867" s="566"/>
      <c r="F867" s="566"/>
      <c r="G867" s="566"/>
    </row>
    <row r="868" spans="1:7">
      <c r="A868" s="566"/>
      <c r="D868" s="566"/>
      <c r="E868" s="566"/>
      <c r="F868" s="566"/>
      <c r="G868" s="566"/>
    </row>
    <row r="869" spans="1:7">
      <c r="A869" s="566"/>
      <c r="D869" s="566"/>
      <c r="E869" s="566"/>
      <c r="F869" s="566"/>
      <c r="G869" s="566"/>
    </row>
    <row r="870" spans="1:7">
      <c r="A870" s="566"/>
      <c r="D870" s="566"/>
      <c r="E870" s="566"/>
      <c r="F870" s="566"/>
      <c r="G870" s="566"/>
    </row>
    <row r="871" spans="1:7">
      <c r="A871" s="566"/>
      <c r="D871" s="566"/>
      <c r="E871" s="566"/>
      <c r="F871" s="566"/>
      <c r="G871" s="566"/>
    </row>
    <row r="872" spans="1:7">
      <c r="A872" s="566"/>
      <c r="D872" s="566"/>
      <c r="E872" s="566"/>
      <c r="F872" s="566"/>
      <c r="G872" s="566"/>
    </row>
    <row r="873" spans="1:7">
      <c r="A873" s="566"/>
      <c r="D873" s="566"/>
      <c r="E873" s="566"/>
      <c r="F873" s="566"/>
      <c r="G873" s="566"/>
    </row>
    <row r="874" spans="1:7">
      <c r="A874" s="566"/>
      <c r="D874" s="566"/>
      <c r="E874" s="566"/>
      <c r="F874" s="566"/>
      <c r="G874" s="566"/>
    </row>
    <row r="875" spans="1:7">
      <c r="A875" s="566"/>
      <c r="D875" s="566"/>
      <c r="E875" s="566"/>
      <c r="F875" s="566"/>
      <c r="G875" s="566"/>
    </row>
    <row r="876" spans="1:7">
      <c r="A876" s="566"/>
      <c r="D876" s="566"/>
      <c r="E876" s="566"/>
      <c r="F876" s="566"/>
      <c r="G876" s="566"/>
    </row>
    <row r="877" spans="1:7">
      <c r="A877" s="566"/>
      <c r="D877" s="566"/>
      <c r="E877" s="566"/>
      <c r="F877" s="566"/>
      <c r="G877" s="566"/>
    </row>
    <row r="878" spans="1:7">
      <c r="A878" s="566"/>
      <c r="D878" s="566"/>
      <c r="E878" s="566"/>
      <c r="F878" s="566"/>
      <c r="G878" s="566"/>
    </row>
    <row r="879" spans="1:7">
      <c r="A879" s="566"/>
      <c r="D879" s="566"/>
      <c r="E879" s="566"/>
      <c r="F879" s="566"/>
      <c r="G879" s="566"/>
    </row>
    <row r="880" spans="1:7">
      <c r="A880" s="566"/>
      <c r="D880" s="566"/>
      <c r="E880" s="566"/>
      <c r="F880" s="566"/>
      <c r="G880" s="566"/>
    </row>
    <row r="881" spans="1:7">
      <c r="A881" s="566"/>
      <c r="D881" s="566"/>
      <c r="E881" s="566"/>
      <c r="F881" s="566"/>
      <c r="G881" s="566"/>
    </row>
    <row r="882" spans="1:7">
      <c r="A882" s="566"/>
      <c r="D882" s="566"/>
      <c r="E882" s="566"/>
      <c r="F882" s="566"/>
      <c r="G882" s="566"/>
    </row>
    <row r="883" spans="1:7">
      <c r="A883" s="566"/>
      <c r="D883" s="566"/>
      <c r="E883" s="566"/>
      <c r="F883" s="566"/>
      <c r="G883" s="566"/>
    </row>
    <row r="884" spans="1:7">
      <c r="A884" s="566"/>
      <c r="D884" s="566"/>
      <c r="E884" s="566"/>
      <c r="F884" s="566"/>
      <c r="G884" s="566"/>
    </row>
    <row r="885" spans="1:7">
      <c r="A885" s="566"/>
      <c r="D885" s="566"/>
      <c r="E885" s="566"/>
      <c r="F885" s="566"/>
      <c r="G885" s="566"/>
    </row>
    <row r="886" spans="1:7">
      <c r="A886" s="566"/>
      <c r="D886" s="566"/>
      <c r="E886" s="566"/>
      <c r="F886" s="566"/>
      <c r="G886" s="566"/>
    </row>
    <row r="887" spans="1:7">
      <c r="A887" s="566"/>
      <c r="D887" s="566"/>
      <c r="E887" s="566"/>
      <c r="F887" s="566"/>
      <c r="G887" s="566"/>
    </row>
    <row r="888" spans="1:7">
      <c r="A888" s="566"/>
      <c r="D888" s="566"/>
      <c r="E888" s="566"/>
      <c r="F888" s="566"/>
      <c r="G888" s="566"/>
    </row>
    <row r="889" spans="1:7">
      <c r="A889" s="566"/>
      <c r="D889" s="566"/>
      <c r="E889" s="566"/>
      <c r="F889" s="566"/>
      <c r="G889" s="566"/>
    </row>
    <row r="890" spans="1:7">
      <c r="A890" s="566"/>
      <c r="D890" s="566"/>
      <c r="E890" s="566"/>
      <c r="F890" s="566"/>
      <c r="G890" s="566"/>
    </row>
    <row r="891" spans="1:7">
      <c r="A891" s="566"/>
      <c r="D891" s="566"/>
      <c r="E891" s="566"/>
      <c r="F891" s="566"/>
      <c r="G891" s="566"/>
    </row>
    <row r="892" spans="1:7">
      <c r="A892" s="566"/>
      <c r="D892" s="566"/>
      <c r="E892" s="566"/>
      <c r="F892" s="566"/>
      <c r="G892" s="566"/>
    </row>
    <row r="893" spans="1:7">
      <c r="A893" s="566"/>
      <c r="D893" s="566"/>
      <c r="E893" s="566"/>
      <c r="F893" s="566"/>
      <c r="G893" s="566"/>
    </row>
    <row r="894" spans="1:7">
      <c r="A894" s="566"/>
      <c r="D894" s="566"/>
      <c r="E894" s="566"/>
      <c r="F894" s="566"/>
      <c r="G894" s="566"/>
    </row>
    <row r="895" spans="1:7">
      <c r="A895" s="566"/>
      <c r="D895" s="566"/>
      <c r="E895" s="566"/>
      <c r="F895" s="566"/>
      <c r="G895" s="566"/>
    </row>
    <row r="896" spans="1:7">
      <c r="A896" s="566"/>
      <c r="D896" s="566"/>
      <c r="E896" s="566"/>
      <c r="F896" s="566"/>
      <c r="G896" s="566"/>
    </row>
    <row r="897" spans="1:7">
      <c r="A897" s="566"/>
      <c r="D897" s="566"/>
      <c r="E897" s="566"/>
      <c r="F897" s="566"/>
      <c r="G897" s="566"/>
    </row>
    <row r="898" spans="1:7">
      <c r="A898" s="566"/>
      <c r="D898" s="566"/>
      <c r="E898" s="566"/>
      <c r="F898" s="566"/>
      <c r="G898" s="566"/>
    </row>
    <row r="899" spans="1:7">
      <c r="A899" s="566"/>
      <c r="D899" s="566"/>
      <c r="E899" s="566"/>
      <c r="F899" s="566"/>
      <c r="G899" s="566"/>
    </row>
    <row r="900" spans="1:7">
      <c r="A900" s="566"/>
      <c r="D900" s="566"/>
      <c r="E900" s="566"/>
      <c r="F900" s="566"/>
      <c r="G900" s="566"/>
    </row>
    <row r="901" spans="1:7">
      <c r="A901" s="566"/>
      <c r="D901" s="566"/>
      <c r="E901" s="566"/>
      <c r="F901" s="566"/>
      <c r="G901" s="566"/>
    </row>
    <row r="902" spans="1:7">
      <c r="A902" s="566"/>
      <c r="D902" s="566"/>
      <c r="E902" s="566"/>
      <c r="F902" s="566"/>
      <c r="G902" s="566"/>
    </row>
    <row r="903" spans="1:7">
      <c r="A903" s="566"/>
      <c r="D903" s="566"/>
      <c r="E903" s="566"/>
      <c r="F903" s="566"/>
      <c r="G903" s="566"/>
    </row>
    <row r="904" spans="1:7">
      <c r="A904" s="566"/>
      <c r="D904" s="566"/>
      <c r="E904" s="566"/>
      <c r="F904" s="566"/>
      <c r="G904" s="566"/>
    </row>
    <row r="905" spans="1:7">
      <c r="A905" s="566"/>
      <c r="D905" s="566"/>
      <c r="E905" s="566"/>
      <c r="F905" s="566"/>
      <c r="G905" s="566"/>
    </row>
    <row r="906" spans="1:7">
      <c r="A906" s="566"/>
      <c r="D906" s="566"/>
      <c r="E906" s="566"/>
      <c r="F906" s="566"/>
      <c r="G906" s="566"/>
    </row>
    <row r="907" spans="1:7">
      <c r="A907" s="566"/>
      <c r="D907" s="566"/>
      <c r="E907" s="566"/>
      <c r="F907" s="566"/>
      <c r="G907" s="566"/>
    </row>
    <row r="908" spans="1:7">
      <c r="A908" s="566"/>
      <c r="D908" s="566"/>
      <c r="E908" s="566"/>
      <c r="F908" s="566"/>
      <c r="G908" s="566"/>
    </row>
    <row r="909" spans="1:7">
      <c r="A909" s="566"/>
      <c r="D909" s="566"/>
      <c r="E909" s="566"/>
      <c r="F909" s="566"/>
      <c r="G909" s="566"/>
    </row>
    <row r="910" spans="1:7">
      <c r="A910" s="566"/>
      <c r="D910" s="566"/>
      <c r="E910" s="566"/>
      <c r="F910" s="566"/>
      <c r="G910" s="566"/>
    </row>
    <row r="911" spans="1:7">
      <c r="A911" s="566"/>
      <c r="D911" s="566"/>
      <c r="E911" s="566"/>
      <c r="F911" s="566"/>
      <c r="G911" s="566"/>
    </row>
    <row r="912" spans="1:7">
      <c r="A912" s="566"/>
      <c r="D912" s="566"/>
      <c r="E912" s="566"/>
      <c r="F912" s="566"/>
      <c r="G912" s="566"/>
    </row>
    <row r="913" spans="1:7">
      <c r="A913" s="566"/>
      <c r="D913" s="566"/>
      <c r="E913" s="566"/>
      <c r="F913" s="566"/>
      <c r="G913" s="566"/>
    </row>
    <row r="914" spans="1:7">
      <c r="A914" s="566"/>
      <c r="D914" s="566"/>
      <c r="E914" s="566"/>
      <c r="F914" s="566"/>
      <c r="G914" s="566"/>
    </row>
    <row r="915" spans="1:7">
      <c r="A915" s="566"/>
      <c r="D915" s="566"/>
      <c r="E915" s="566"/>
      <c r="F915" s="566"/>
      <c r="G915" s="566"/>
    </row>
    <row r="916" spans="1:7">
      <c r="A916" s="566"/>
      <c r="D916" s="566"/>
      <c r="E916" s="566"/>
      <c r="F916" s="566"/>
      <c r="G916" s="566"/>
    </row>
    <row r="917" spans="1:7">
      <c r="A917" s="566"/>
      <c r="D917" s="566"/>
      <c r="E917" s="566"/>
      <c r="F917" s="566"/>
      <c r="G917" s="566"/>
    </row>
    <row r="918" spans="1:7">
      <c r="A918" s="566"/>
      <c r="D918" s="566"/>
      <c r="E918" s="566"/>
      <c r="F918" s="566"/>
      <c r="G918" s="566"/>
    </row>
    <row r="919" spans="1:7">
      <c r="A919" s="566"/>
      <c r="D919" s="566"/>
      <c r="E919" s="566"/>
      <c r="F919" s="566"/>
      <c r="G919" s="566"/>
    </row>
    <row r="920" spans="1:7">
      <c r="A920" s="566"/>
      <c r="D920" s="566"/>
      <c r="E920" s="566"/>
      <c r="F920" s="566"/>
      <c r="G920" s="566"/>
    </row>
    <row r="921" spans="1:7">
      <c r="A921" s="566"/>
      <c r="D921" s="566"/>
      <c r="E921" s="566"/>
      <c r="F921" s="566"/>
      <c r="G921" s="566"/>
    </row>
    <row r="922" spans="1:7">
      <c r="A922" s="566"/>
      <c r="D922" s="566"/>
      <c r="E922" s="566"/>
      <c r="F922" s="566"/>
      <c r="G922" s="566"/>
    </row>
    <row r="923" spans="1:7">
      <c r="A923" s="566"/>
      <c r="D923" s="566"/>
      <c r="E923" s="566"/>
      <c r="F923" s="566"/>
      <c r="G923" s="566"/>
    </row>
    <row r="924" spans="1:7">
      <c r="A924" s="566"/>
      <c r="D924" s="566"/>
      <c r="E924" s="566"/>
      <c r="F924" s="566"/>
      <c r="G924" s="566"/>
    </row>
    <row r="925" spans="1:7">
      <c r="A925" s="566"/>
      <c r="D925" s="566"/>
      <c r="E925" s="566"/>
      <c r="F925" s="566"/>
      <c r="G925" s="566"/>
    </row>
    <row r="926" spans="1:7">
      <c r="A926" s="566"/>
      <c r="D926" s="566"/>
      <c r="E926" s="566"/>
      <c r="F926" s="566"/>
      <c r="G926" s="566"/>
    </row>
    <row r="927" spans="1:7">
      <c r="A927" s="566"/>
      <c r="D927" s="566"/>
      <c r="E927" s="566"/>
      <c r="F927" s="566"/>
      <c r="G927" s="566"/>
    </row>
    <row r="928" spans="1:7">
      <c r="A928" s="566"/>
      <c r="D928" s="566"/>
      <c r="E928" s="566"/>
      <c r="F928" s="566"/>
      <c r="G928" s="566"/>
    </row>
    <row r="929" spans="1:7">
      <c r="A929" s="566"/>
      <c r="D929" s="566"/>
      <c r="E929" s="566"/>
      <c r="F929" s="566"/>
      <c r="G929" s="566"/>
    </row>
    <row r="930" spans="1:7">
      <c r="A930" s="566"/>
      <c r="D930" s="566"/>
      <c r="E930" s="566"/>
      <c r="F930" s="566"/>
      <c r="G930" s="566"/>
    </row>
    <row r="931" spans="1:7">
      <c r="A931" s="566"/>
      <c r="D931" s="566"/>
      <c r="E931" s="566"/>
      <c r="F931" s="566"/>
      <c r="G931" s="566"/>
    </row>
    <row r="932" spans="1:7">
      <c r="A932" s="566"/>
      <c r="D932" s="566"/>
      <c r="E932" s="566"/>
      <c r="F932" s="566"/>
      <c r="G932" s="566"/>
    </row>
    <row r="933" spans="1:7">
      <c r="A933" s="566"/>
      <c r="D933" s="566"/>
      <c r="E933" s="566"/>
      <c r="F933" s="566"/>
      <c r="G933" s="566"/>
    </row>
    <row r="934" spans="1:7">
      <c r="A934" s="566"/>
      <c r="D934" s="566"/>
      <c r="E934" s="566"/>
      <c r="F934" s="566"/>
      <c r="G934" s="566"/>
    </row>
    <row r="935" spans="1:7">
      <c r="A935" s="566"/>
      <c r="D935" s="566"/>
      <c r="E935" s="566"/>
      <c r="F935" s="566"/>
      <c r="G935" s="566"/>
    </row>
    <row r="936" spans="1:7">
      <c r="A936" s="565"/>
    </row>
    <row r="937" spans="1:7">
      <c r="A937" s="565"/>
    </row>
    <row r="938" spans="1:7">
      <c r="A938" s="565"/>
    </row>
    <row r="939" spans="1:7">
      <c r="A939" s="565"/>
    </row>
    <row r="940" spans="1:7">
      <c r="A940" s="565"/>
    </row>
    <row r="941" spans="1:7">
      <c r="A941" s="565"/>
    </row>
    <row r="942" spans="1:7">
      <c r="A942" s="565"/>
    </row>
    <row r="943" spans="1:7">
      <c r="A943" s="565"/>
    </row>
    <row r="944" spans="1:7">
      <c r="A944" s="565"/>
    </row>
    <row r="945" spans="1:10">
      <c r="A945" s="565"/>
    </row>
    <row r="946" spans="1:10">
      <c r="A946" s="565"/>
    </row>
    <row r="947" spans="1:10">
      <c r="A947" s="565"/>
    </row>
    <row r="948" spans="1:10">
      <c r="A948" s="565"/>
    </row>
    <row r="949" spans="1:10">
      <c r="A949" s="565"/>
    </row>
    <row r="950" spans="1:10">
      <c r="A950" s="565"/>
    </row>
    <row r="951" spans="1:10">
      <c r="A951" s="565"/>
    </row>
    <row r="952" spans="1:10">
      <c r="A952" s="565"/>
    </row>
    <row r="953" spans="1:10">
      <c r="A953" s="565"/>
    </row>
    <row r="954" spans="1:10">
      <c r="A954" s="565"/>
    </row>
    <row r="955" spans="1:10">
      <c r="A955" s="565"/>
    </row>
    <row r="956" spans="1:10">
      <c r="J956" s="565" t="s">
        <v>2307</v>
      </c>
    </row>
  </sheetData>
  <mergeCells count="465">
    <mergeCell ref="C617:C618"/>
    <mergeCell ref="D617:D618"/>
    <mergeCell ref="D619:D623"/>
    <mergeCell ref="C127:C128"/>
    <mergeCell ref="D127:D128"/>
    <mergeCell ref="D129:D133"/>
    <mergeCell ref="D260:D263"/>
    <mergeCell ref="A180:G180"/>
    <mergeCell ref="C205:C206"/>
    <mergeCell ref="A204:B204"/>
    <mergeCell ref="A724:B724"/>
    <mergeCell ref="B587:B588"/>
    <mergeCell ref="C587:C588"/>
    <mergeCell ref="D587:D588"/>
    <mergeCell ref="D589:D593"/>
    <mergeCell ref="B610:B611"/>
    <mergeCell ref="B633:B634"/>
    <mergeCell ref="A716:B716"/>
    <mergeCell ref="A670:B670"/>
    <mergeCell ref="B657:B658"/>
    <mergeCell ref="B236:B237"/>
    <mergeCell ref="C212:C213"/>
    <mergeCell ref="D205:D206"/>
    <mergeCell ref="B205:B206"/>
    <mergeCell ref="B725:B726"/>
    <mergeCell ref="C725:C726"/>
    <mergeCell ref="D725:D726"/>
    <mergeCell ref="B685:B686"/>
    <mergeCell ref="C685:C686"/>
    <mergeCell ref="D685:D686"/>
    <mergeCell ref="B190:B191"/>
    <mergeCell ref="B197:B198"/>
    <mergeCell ref="D96:D97"/>
    <mergeCell ref="D98:D102"/>
    <mergeCell ref="D214:D218"/>
    <mergeCell ref="A111:B111"/>
    <mergeCell ref="A119:B119"/>
    <mergeCell ref="C190:C191"/>
    <mergeCell ref="D190:D191"/>
    <mergeCell ref="D192:D196"/>
    <mergeCell ref="B303:B304"/>
    <mergeCell ref="C104:C105"/>
    <mergeCell ref="B96:B97"/>
    <mergeCell ref="C96:C97"/>
    <mergeCell ref="D173:D174"/>
    <mergeCell ref="C280:C281"/>
    <mergeCell ref="D282:D286"/>
    <mergeCell ref="D238:D242"/>
    <mergeCell ref="C182:C183"/>
    <mergeCell ref="D272:D273"/>
    <mergeCell ref="B326:B327"/>
    <mergeCell ref="D296:D297"/>
    <mergeCell ref="D280:D281"/>
    <mergeCell ref="D290:D294"/>
    <mergeCell ref="A295:G295"/>
    <mergeCell ref="B319:B320"/>
    <mergeCell ref="C303:C304"/>
    <mergeCell ref="B280:B281"/>
    <mergeCell ref="B288:B289"/>
    <mergeCell ref="B296:B297"/>
    <mergeCell ref="C432:C433"/>
    <mergeCell ref="C403:C404"/>
    <mergeCell ref="C387:C388"/>
    <mergeCell ref="B357:B358"/>
    <mergeCell ref="D357:D358"/>
    <mergeCell ref="D359:D363"/>
    <mergeCell ref="B424:B425"/>
    <mergeCell ref="D424:D425"/>
    <mergeCell ref="B403:B404"/>
    <mergeCell ref="C424:C425"/>
    <mergeCell ref="C326:C327"/>
    <mergeCell ref="C311:C312"/>
    <mergeCell ref="D311:D312"/>
    <mergeCell ref="D313:D317"/>
    <mergeCell ref="D326:D327"/>
    <mergeCell ref="C319:C320"/>
    <mergeCell ref="D321:D325"/>
    <mergeCell ref="D319:D320"/>
    <mergeCell ref="C357:C358"/>
    <mergeCell ref="B417:B418"/>
    <mergeCell ref="B410:B411"/>
    <mergeCell ref="C410:C411"/>
    <mergeCell ref="C342:C343"/>
    <mergeCell ref="A402:B402"/>
    <mergeCell ref="B387:B388"/>
    <mergeCell ref="B395:B396"/>
    <mergeCell ref="C417:C418"/>
    <mergeCell ref="C349:C350"/>
    <mergeCell ref="D367:D371"/>
    <mergeCell ref="A394:B394"/>
    <mergeCell ref="C380:C381"/>
    <mergeCell ref="D380:D381"/>
    <mergeCell ref="B380:B381"/>
    <mergeCell ref="B334:B335"/>
    <mergeCell ref="A364:B364"/>
    <mergeCell ref="D344:D348"/>
    <mergeCell ref="D334:D335"/>
    <mergeCell ref="B342:B343"/>
    <mergeCell ref="C28:C29"/>
    <mergeCell ref="C120:C121"/>
    <mergeCell ref="C142:C143"/>
    <mergeCell ref="C157:C158"/>
    <mergeCell ref="D120:D121"/>
    <mergeCell ref="D303:D304"/>
    <mergeCell ref="D298:D302"/>
    <mergeCell ref="C173:C174"/>
    <mergeCell ref="D267:D271"/>
    <mergeCell ref="A279:G279"/>
    <mergeCell ref="A35:B35"/>
    <mergeCell ref="D16:D20"/>
    <mergeCell ref="D30:D34"/>
    <mergeCell ref="B6:B7"/>
    <mergeCell ref="B14:B15"/>
    <mergeCell ref="A27:B27"/>
    <mergeCell ref="D6:D7"/>
    <mergeCell ref="D8:D12"/>
    <mergeCell ref="D14:D15"/>
    <mergeCell ref="C21:C22"/>
    <mergeCell ref="A1:G1"/>
    <mergeCell ref="A2:B2"/>
    <mergeCell ref="B3:G3"/>
    <mergeCell ref="A5:B5"/>
    <mergeCell ref="A13:B13"/>
    <mergeCell ref="D28:D29"/>
    <mergeCell ref="C6:C7"/>
    <mergeCell ref="C14:C15"/>
    <mergeCell ref="B28:B29"/>
    <mergeCell ref="B21:B22"/>
    <mergeCell ref="B36:B37"/>
    <mergeCell ref="C67:C68"/>
    <mergeCell ref="B44:B45"/>
    <mergeCell ref="A51:B51"/>
    <mergeCell ref="C36:C37"/>
    <mergeCell ref="A59:B59"/>
    <mergeCell ref="A43:B43"/>
    <mergeCell ref="C52:C53"/>
    <mergeCell ref="A81:B81"/>
    <mergeCell ref="B52:B53"/>
    <mergeCell ref="C60:C61"/>
    <mergeCell ref="B60:B61"/>
    <mergeCell ref="C44:C45"/>
    <mergeCell ref="D142:D143"/>
    <mergeCell ref="C82:C83"/>
    <mergeCell ref="B67:B68"/>
    <mergeCell ref="B82:B83"/>
    <mergeCell ref="A103:B103"/>
    <mergeCell ref="C89:C90"/>
    <mergeCell ref="C112:C113"/>
    <mergeCell ref="B104:B105"/>
    <mergeCell ref="D144:D148"/>
    <mergeCell ref="D212:D213"/>
    <mergeCell ref="B120:B121"/>
    <mergeCell ref="D89:D90"/>
    <mergeCell ref="D91:D95"/>
    <mergeCell ref="D104:D105"/>
    <mergeCell ref="D165:D166"/>
    <mergeCell ref="D258:D259"/>
    <mergeCell ref="C258:C259"/>
    <mergeCell ref="C220:C221"/>
    <mergeCell ref="C236:C237"/>
    <mergeCell ref="D207:D211"/>
    <mergeCell ref="C197:C198"/>
    <mergeCell ref="D199:D203"/>
    <mergeCell ref="D252:D256"/>
    <mergeCell ref="D236:D237"/>
    <mergeCell ref="D230:D234"/>
    <mergeCell ref="C272:C273"/>
    <mergeCell ref="D184:D188"/>
    <mergeCell ref="B134:B135"/>
    <mergeCell ref="C134:C135"/>
    <mergeCell ref="D134:D135"/>
    <mergeCell ref="D222:D226"/>
    <mergeCell ref="A172:B172"/>
    <mergeCell ref="B182:B183"/>
    <mergeCell ref="D182:D183"/>
    <mergeCell ref="D197:D198"/>
    <mergeCell ref="B89:B90"/>
    <mergeCell ref="B220:B221"/>
    <mergeCell ref="B142:B143"/>
    <mergeCell ref="A181:B181"/>
    <mergeCell ref="B165:B166"/>
    <mergeCell ref="B112:B113"/>
    <mergeCell ref="B212:B213"/>
    <mergeCell ref="B173:B174"/>
    <mergeCell ref="A156:B156"/>
    <mergeCell ref="B127:B128"/>
    <mergeCell ref="D494:D498"/>
    <mergeCell ref="D509:D513"/>
    <mergeCell ref="A483:B483"/>
    <mergeCell ref="B492:B493"/>
    <mergeCell ref="C507:C508"/>
    <mergeCell ref="B499:B500"/>
    <mergeCell ref="C499:C500"/>
    <mergeCell ref="B507:B508"/>
    <mergeCell ref="B484:B485"/>
    <mergeCell ref="A554:G554"/>
    <mergeCell ref="A530:B530"/>
    <mergeCell ref="A539:A544"/>
    <mergeCell ref="B539:B540"/>
    <mergeCell ref="C539:C540"/>
    <mergeCell ref="A538:G538"/>
    <mergeCell ref="C531:C532"/>
    <mergeCell ref="D531:D532"/>
    <mergeCell ref="D533:D537"/>
    <mergeCell ref="A547:A552"/>
    <mergeCell ref="C766:C767"/>
    <mergeCell ref="B693:B694"/>
    <mergeCell ref="B750:B751"/>
    <mergeCell ref="A700:B700"/>
    <mergeCell ref="B649:B650"/>
    <mergeCell ref="B741:B742"/>
    <mergeCell ref="A740:B740"/>
    <mergeCell ref="A749:B749"/>
    <mergeCell ref="A708:B708"/>
    <mergeCell ref="B709:B710"/>
    <mergeCell ref="A555:A560"/>
    <mergeCell ref="B766:B767"/>
    <mergeCell ref="B671:B672"/>
    <mergeCell ref="B678:B679"/>
    <mergeCell ref="C678:C679"/>
    <mergeCell ref="A732:B732"/>
    <mergeCell ref="A765:B765"/>
    <mergeCell ref="A748:B748"/>
    <mergeCell ref="B758:B759"/>
    <mergeCell ref="C750:C751"/>
    <mergeCell ref="B580:B581"/>
    <mergeCell ref="B594:B595"/>
    <mergeCell ref="B701:B702"/>
    <mergeCell ref="A632:B632"/>
    <mergeCell ref="B625:B626"/>
    <mergeCell ref="A601:B601"/>
    <mergeCell ref="B641:B642"/>
    <mergeCell ref="B664:B665"/>
    <mergeCell ref="B617:B618"/>
    <mergeCell ref="A692:B692"/>
    <mergeCell ref="C580:C581"/>
    <mergeCell ref="D574:D578"/>
    <mergeCell ref="C572:C573"/>
    <mergeCell ref="B432:B433"/>
    <mergeCell ref="B564:B565"/>
    <mergeCell ref="C547:C548"/>
    <mergeCell ref="D547:D548"/>
    <mergeCell ref="D564:D565"/>
    <mergeCell ref="B469:B470"/>
    <mergeCell ref="A571:B571"/>
    <mergeCell ref="B572:B573"/>
    <mergeCell ref="D403:D404"/>
    <mergeCell ref="D541:D545"/>
    <mergeCell ref="B547:B548"/>
    <mergeCell ref="C555:C556"/>
    <mergeCell ref="D555:D556"/>
    <mergeCell ref="D515:D516"/>
    <mergeCell ref="C523:C524"/>
    <mergeCell ref="A461:B461"/>
    <mergeCell ref="B555:B556"/>
    <mergeCell ref="A475:B475"/>
    <mergeCell ref="C476:C477"/>
    <mergeCell ref="D220:D221"/>
    <mergeCell ref="B265:B266"/>
    <mergeCell ref="C296:C297"/>
    <mergeCell ref="A491:B491"/>
    <mergeCell ref="B439:B440"/>
    <mergeCell ref="B272:B273"/>
    <mergeCell ref="C288:C289"/>
    <mergeCell ref="D288:D289"/>
    <mergeCell ref="C564:C565"/>
    <mergeCell ref="A609:B609"/>
    <mergeCell ref="B602:B603"/>
    <mergeCell ref="C594:C595"/>
    <mergeCell ref="A522:B522"/>
    <mergeCell ref="B476:B477"/>
    <mergeCell ref="A563:B563"/>
    <mergeCell ref="A514:B514"/>
    <mergeCell ref="C484:C485"/>
    <mergeCell ref="B515:B516"/>
    <mergeCell ref="C439:C440"/>
    <mergeCell ref="A310:B310"/>
    <mergeCell ref="A506:B506"/>
    <mergeCell ref="C733:C734"/>
    <mergeCell ref="C758:C759"/>
    <mergeCell ref="C741:C742"/>
    <mergeCell ref="A640:B640"/>
    <mergeCell ref="A648:B648"/>
    <mergeCell ref="A663:B663"/>
    <mergeCell ref="A656:B656"/>
    <mergeCell ref="B733:B734"/>
    <mergeCell ref="B717:B718"/>
    <mergeCell ref="C641:C642"/>
    <mergeCell ref="D594:D595"/>
    <mergeCell ref="C693:C694"/>
    <mergeCell ref="C701:C702"/>
    <mergeCell ref="C709:C710"/>
    <mergeCell ref="C717:C718"/>
    <mergeCell ref="C625:C626"/>
    <mergeCell ref="C602:C603"/>
    <mergeCell ref="D62:D66"/>
    <mergeCell ref="D38:D42"/>
    <mergeCell ref="D69:D73"/>
    <mergeCell ref="D82:D83"/>
    <mergeCell ref="C671:C672"/>
    <mergeCell ref="C649:C650"/>
    <mergeCell ref="C657:C658"/>
    <mergeCell ref="C610:C611"/>
    <mergeCell ref="C664:C665"/>
    <mergeCell ref="C633:C634"/>
    <mergeCell ref="A318:B318"/>
    <mergeCell ref="C395:C396"/>
    <mergeCell ref="A141:B141"/>
    <mergeCell ref="D36:D37"/>
    <mergeCell ref="D60:D61"/>
    <mergeCell ref="D67:D68"/>
    <mergeCell ref="D52:D53"/>
    <mergeCell ref="D54:D58"/>
    <mergeCell ref="D44:D45"/>
    <mergeCell ref="D46:D50"/>
    <mergeCell ref="D175:D179"/>
    <mergeCell ref="D114:D118"/>
    <mergeCell ref="D122:D126"/>
    <mergeCell ref="D395:D396"/>
    <mergeCell ref="D387:D388"/>
    <mergeCell ref="D151:D155"/>
    <mergeCell ref="D136:D140"/>
    <mergeCell ref="A219:G219"/>
    <mergeCell ref="D228:D229"/>
    <mergeCell ref="C265:C266"/>
    <mergeCell ref="D464:D468"/>
    <mergeCell ref="B462:B463"/>
    <mergeCell ref="C446:C447"/>
    <mergeCell ref="B446:B447"/>
    <mergeCell ref="D157:D158"/>
    <mergeCell ref="D159:D163"/>
    <mergeCell ref="D167:D171"/>
    <mergeCell ref="B157:B158"/>
    <mergeCell ref="C165:C166"/>
    <mergeCell ref="D305:D309"/>
    <mergeCell ref="D649:D650"/>
    <mergeCell ref="D651:D655"/>
    <mergeCell ref="D695:D699"/>
    <mergeCell ref="D659:D662"/>
    <mergeCell ref="D760:D764"/>
    <mergeCell ref="D671:D672"/>
    <mergeCell ref="D758:D759"/>
    <mergeCell ref="D719:D723"/>
    <mergeCell ref="D741:D742"/>
    <mergeCell ref="D752:D756"/>
    <mergeCell ref="D766:D767"/>
    <mergeCell ref="D673:D677"/>
    <mergeCell ref="D703:D707"/>
    <mergeCell ref="D709:D710"/>
    <mergeCell ref="D750:D751"/>
    <mergeCell ref="D743:D747"/>
    <mergeCell ref="D727:D731"/>
    <mergeCell ref="D687:D691"/>
    <mergeCell ref="D717:D718"/>
    <mergeCell ref="D664:D665"/>
    <mergeCell ref="D678:D679"/>
    <mergeCell ref="D693:D694"/>
    <mergeCell ref="D666:D669"/>
    <mergeCell ref="D733:D734"/>
    <mergeCell ref="D735:D739"/>
    <mergeCell ref="D680:D684"/>
    <mergeCell ref="D701:D702"/>
    <mergeCell ref="D711:D715"/>
    <mergeCell ref="D434:D438"/>
    <mergeCell ref="D557:D561"/>
    <mergeCell ref="D643:D647"/>
    <mergeCell ref="D582:D586"/>
    <mergeCell ref="D602:D603"/>
    <mergeCell ref="D635:D639"/>
    <mergeCell ref="D627:D631"/>
    <mergeCell ref="D484:D485"/>
    <mergeCell ref="D549:D553"/>
    <mergeCell ref="D492:D493"/>
    <mergeCell ref="D523:D524"/>
    <mergeCell ref="D517:D521"/>
    <mergeCell ref="D499:D500"/>
    <mergeCell ref="A546:G546"/>
    <mergeCell ref="D525:D529"/>
    <mergeCell ref="B531:B532"/>
    <mergeCell ref="C515:C516"/>
    <mergeCell ref="B523:B524"/>
    <mergeCell ref="D478:D482"/>
    <mergeCell ref="D417:D418"/>
    <mergeCell ref="D432:D433"/>
    <mergeCell ref="D476:D477"/>
    <mergeCell ref="D439:D440"/>
    <mergeCell ref="D455:D459"/>
    <mergeCell ref="D462:D463"/>
    <mergeCell ref="D471:D474"/>
    <mergeCell ref="D441:D445"/>
    <mergeCell ref="D453:D454"/>
    <mergeCell ref="D604:D608"/>
    <mergeCell ref="D633:D634"/>
    <mergeCell ref="D566:D570"/>
    <mergeCell ref="D572:D573"/>
    <mergeCell ref="D596:D600"/>
    <mergeCell ref="D580:D581"/>
    <mergeCell ref="D610:D611"/>
    <mergeCell ref="D641:D642"/>
    <mergeCell ref="D625:D626"/>
    <mergeCell ref="D21:D22"/>
    <mergeCell ref="D23:D26"/>
    <mergeCell ref="C462:C463"/>
    <mergeCell ref="C453:C454"/>
    <mergeCell ref="D405:D409"/>
    <mergeCell ref="D448:D452"/>
    <mergeCell ref="D397:D401"/>
    <mergeCell ref="C228:C229"/>
    <mergeCell ref="B258:B259"/>
    <mergeCell ref="D419:D423"/>
    <mergeCell ref="D382:D386"/>
    <mergeCell ref="D342:D343"/>
    <mergeCell ref="D274:D278"/>
    <mergeCell ref="D336:D340"/>
    <mergeCell ref="D389:D393"/>
    <mergeCell ref="D410:D411"/>
    <mergeCell ref="D412:D416"/>
    <mergeCell ref="D351:D355"/>
    <mergeCell ref="A431:B431"/>
    <mergeCell ref="D374:D378"/>
    <mergeCell ref="D501:D505"/>
    <mergeCell ref="D507:D508"/>
    <mergeCell ref="C469:C470"/>
    <mergeCell ref="C492:C493"/>
    <mergeCell ref="D486:D490"/>
    <mergeCell ref="D446:D447"/>
    <mergeCell ref="D426:D430"/>
    <mergeCell ref="D469:D470"/>
    <mergeCell ref="B365:B366"/>
    <mergeCell ref="C365:C366"/>
    <mergeCell ref="D372:D373"/>
    <mergeCell ref="B311:B312"/>
    <mergeCell ref="D365:D366"/>
    <mergeCell ref="D349:D350"/>
    <mergeCell ref="B349:B350"/>
    <mergeCell ref="D328:D332"/>
    <mergeCell ref="C334:C335"/>
    <mergeCell ref="A333:B333"/>
    <mergeCell ref="D768:D776"/>
    <mergeCell ref="D539:D540"/>
    <mergeCell ref="A460:G460"/>
    <mergeCell ref="D612:D616"/>
    <mergeCell ref="D657:D658"/>
    <mergeCell ref="B228:B229"/>
    <mergeCell ref="B453:B454"/>
    <mergeCell ref="D265:D266"/>
    <mergeCell ref="B372:B373"/>
    <mergeCell ref="C372:C373"/>
    <mergeCell ref="B74:B75"/>
    <mergeCell ref="C74:C75"/>
    <mergeCell ref="D74:D75"/>
    <mergeCell ref="D76:D80"/>
    <mergeCell ref="B149:B150"/>
    <mergeCell ref="C149:C150"/>
    <mergeCell ref="D149:D150"/>
    <mergeCell ref="D84:D88"/>
    <mergeCell ref="D106:D110"/>
    <mergeCell ref="D112:D113"/>
    <mergeCell ref="B243:B244"/>
    <mergeCell ref="C243:C244"/>
    <mergeCell ref="D243:D244"/>
    <mergeCell ref="D245:D249"/>
    <mergeCell ref="B250:B251"/>
    <mergeCell ref="C250:C251"/>
    <mergeCell ref="D250:D251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H2" sqref="H2"/>
    </sheetView>
  </sheetViews>
  <sheetFormatPr defaultRowHeight="15.75"/>
  <cols>
    <col min="1" max="1" width="5.25" style="965" customWidth="1"/>
    <col min="2" max="2" width="35.25" style="964" customWidth="1"/>
    <col min="3" max="3" width="13.125" style="964" customWidth="1"/>
    <col min="4" max="4" width="11" style="964" customWidth="1"/>
    <col min="5" max="5" width="12.625" style="964" customWidth="1"/>
    <col min="6" max="6" width="12" style="964" customWidth="1"/>
    <col min="7" max="7" width="15" style="964" customWidth="1"/>
    <col min="8" max="8" width="14.5" style="963" customWidth="1"/>
    <col min="9" max="9" width="13.875" style="963" customWidth="1"/>
    <col min="10" max="16384" width="9" style="963"/>
  </cols>
  <sheetData>
    <row r="1" spans="1:7" ht="67.5" customHeight="1">
      <c r="A1" s="1087" t="s">
        <v>3071</v>
      </c>
      <c r="B1" s="1087"/>
      <c r="C1" s="1087"/>
      <c r="D1" s="1087"/>
      <c r="E1" s="1087"/>
      <c r="F1" s="1087"/>
      <c r="G1" s="1087"/>
    </row>
    <row r="2" spans="1:7" ht="24.75" customHeight="1">
      <c r="A2" s="1083"/>
      <c r="B2" s="1086" t="s">
        <v>3070</v>
      </c>
      <c r="C2" s="1086"/>
      <c r="D2" s="1086"/>
      <c r="E2" s="1086"/>
      <c r="F2" s="1085"/>
      <c r="G2" s="1084">
        <v>43922</v>
      </c>
    </row>
    <row r="3" spans="1:7" ht="30.75" customHeight="1">
      <c r="A3" s="1083"/>
      <c r="B3" s="1082" t="s">
        <v>3069</v>
      </c>
      <c r="C3" s="1082"/>
      <c r="D3" s="1082"/>
      <c r="E3" s="1082"/>
      <c r="F3" s="1082"/>
      <c r="G3" s="1082"/>
    </row>
    <row r="4" spans="1:7" ht="30.75" customHeight="1">
      <c r="A4" s="1081" t="s">
        <v>3068</v>
      </c>
      <c r="B4" s="1081"/>
      <c r="C4" s="1080"/>
      <c r="D4" s="1080"/>
      <c r="E4" s="1080"/>
      <c r="F4" s="1080"/>
      <c r="G4" s="1080"/>
    </row>
    <row r="5" spans="1:7" s="1046" customFormat="1">
      <c r="A5" s="1033" t="s">
        <v>3067</v>
      </c>
      <c r="B5" s="1033"/>
      <c r="C5" s="1033"/>
      <c r="D5" s="1033"/>
      <c r="E5" s="1033"/>
      <c r="F5" s="1033"/>
      <c r="G5" s="1033"/>
    </row>
    <row r="6" spans="1:7">
      <c r="A6" s="985"/>
      <c r="B6" s="1004" t="s">
        <v>31</v>
      </c>
      <c r="C6" s="1004" t="s">
        <v>32</v>
      </c>
      <c r="D6" s="981" t="s">
        <v>8</v>
      </c>
      <c r="E6" s="1079" t="s">
        <v>18</v>
      </c>
      <c r="F6" s="980" t="s">
        <v>3048</v>
      </c>
      <c r="G6" s="979" t="s">
        <v>128</v>
      </c>
    </row>
    <row r="7" spans="1:7">
      <c r="A7" s="985"/>
      <c r="B7" s="994"/>
      <c r="C7" s="1003"/>
      <c r="D7" s="977"/>
      <c r="E7" s="1079" t="s">
        <v>35</v>
      </c>
      <c r="F7" s="1079" t="s">
        <v>35</v>
      </c>
      <c r="G7" s="979" t="s">
        <v>36</v>
      </c>
    </row>
    <row r="8" spans="1:7" ht="17.25" customHeight="1">
      <c r="A8" s="985"/>
      <c r="B8" s="980" t="s">
        <v>3066</v>
      </c>
      <c r="C8" s="980" t="s">
        <v>3065</v>
      </c>
      <c r="D8" s="1078" t="s">
        <v>2687</v>
      </c>
      <c r="E8" s="1015">
        <v>43924</v>
      </c>
      <c r="F8" s="1015">
        <v>43929</v>
      </c>
      <c r="G8" s="1015">
        <v>43943</v>
      </c>
    </row>
    <row r="9" spans="1:7">
      <c r="A9" s="985"/>
      <c r="B9" s="980" t="s">
        <v>3064</v>
      </c>
      <c r="C9" s="980" t="s">
        <v>3063</v>
      </c>
      <c r="D9" s="1077"/>
      <c r="E9" s="1015">
        <v>43931</v>
      </c>
      <c r="F9" s="1015">
        <v>43936</v>
      </c>
      <c r="G9" s="1015">
        <v>43950</v>
      </c>
    </row>
    <row r="10" spans="1:7">
      <c r="A10" s="985"/>
      <c r="B10" s="969" t="s">
        <v>3062</v>
      </c>
      <c r="C10" s="969" t="s">
        <v>3061</v>
      </c>
      <c r="D10" s="1077"/>
      <c r="E10" s="1015">
        <v>43938</v>
      </c>
      <c r="F10" s="1015">
        <v>43943</v>
      </c>
      <c r="G10" s="1015">
        <v>43957</v>
      </c>
    </row>
    <row r="11" spans="1:7">
      <c r="A11" s="985"/>
      <c r="B11" s="969" t="s">
        <v>3060</v>
      </c>
      <c r="C11" s="980" t="s">
        <v>3059</v>
      </c>
      <c r="D11" s="1077"/>
      <c r="E11" s="1015">
        <v>43945</v>
      </c>
      <c r="F11" s="1015">
        <v>43950</v>
      </c>
      <c r="G11" s="1015">
        <v>43964</v>
      </c>
    </row>
    <row r="12" spans="1:7">
      <c r="A12" s="985"/>
      <c r="B12" s="980"/>
      <c r="C12" s="980"/>
      <c r="D12" s="1076"/>
      <c r="E12" s="1015"/>
      <c r="F12" s="1015"/>
      <c r="G12" s="1015"/>
    </row>
    <row r="13" spans="1:7">
      <c r="A13" s="985"/>
      <c r="B13" s="1031"/>
      <c r="C13" s="1031"/>
      <c r="D13" s="1072"/>
      <c r="E13" s="1071"/>
      <c r="F13" s="1071"/>
      <c r="G13" s="1071"/>
    </row>
    <row r="14" spans="1:7" s="1046" customFormat="1" ht="12.75" customHeight="1">
      <c r="A14" s="983" t="s">
        <v>3058</v>
      </c>
      <c r="B14" s="983"/>
      <c r="C14" s="983"/>
      <c r="D14" s="983"/>
      <c r="E14" s="983"/>
      <c r="F14" s="983"/>
      <c r="G14" s="983"/>
    </row>
    <row r="15" spans="1:7" s="1074" customFormat="1">
      <c r="A15" s="1075"/>
      <c r="B15" s="1004" t="s">
        <v>31</v>
      </c>
      <c r="C15" s="1004" t="s">
        <v>32</v>
      </c>
      <c r="D15" s="1004" t="s">
        <v>8</v>
      </c>
      <c r="E15" s="970" t="s">
        <v>18</v>
      </c>
      <c r="F15" s="970" t="s">
        <v>3048</v>
      </c>
      <c r="G15" s="970" t="s">
        <v>230</v>
      </c>
    </row>
    <row r="16" spans="1:7" s="1074" customFormat="1">
      <c r="A16" s="1075"/>
      <c r="B16" s="994"/>
      <c r="C16" s="1003"/>
      <c r="D16" s="1003"/>
      <c r="E16" s="970" t="s">
        <v>35</v>
      </c>
      <c r="F16" s="970" t="s">
        <v>35</v>
      </c>
      <c r="G16" s="970" t="s">
        <v>36</v>
      </c>
    </row>
    <row r="17" spans="1:7" s="1074" customFormat="1">
      <c r="A17" s="1075"/>
      <c r="B17" s="969" t="s">
        <v>3057</v>
      </c>
      <c r="C17" s="964" t="s">
        <v>3056</v>
      </c>
      <c r="D17" s="968" t="s">
        <v>2005</v>
      </c>
      <c r="E17" s="1015">
        <v>43924</v>
      </c>
      <c r="F17" s="1015">
        <v>43930</v>
      </c>
      <c r="G17" s="1015">
        <v>43941</v>
      </c>
    </row>
    <row r="18" spans="1:7" s="1074" customFormat="1">
      <c r="A18" s="1075"/>
      <c r="B18" s="969" t="s">
        <v>3055</v>
      </c>
      <c r="C18" s="1073" t="s">
        <v>3054</v>
      </c>
      <c r="D18" s="968"/>
      <c r="E18" s="1015">
        <v>43931</v>
      </c>
      <c r="F18" s="1015">
        <v>43937</v>
      </c>
      <c r="G18" s="1015">
        <v>43948</v>
      </c>
    </row>
    <row r="19" spans="1:7" s="1074" customFormat="1" ht="16.5" customHeight="1">
      <c r="A19" s="1075"/>
      <c r="B19" s="969" t="s">
        <v>3053</v>
      </c>
      <c r="C19" s="964" t="s">
        <v>3052</v>
      </c>
      <c r="D19" s="968"/>
      <c r="E19" s="1015">
        <v>43938</v>
      </c>
      <c r="F19" s="1015">
        <v>43944</v>
      </c>
      <c r="G19" s="1015">
        <v>43955</v>
      </c>
    </row>
    <row r="20" spans="1:7" ht="15.95" customHeight="1">
      <c r="A20" s="985"/>
      <c r="B20" s="969" t="s">
        <v>3051</v>
      </c>
      <c r="C20" s="980" t="s">
        <v>3050</v>
      </c>
      <c r="D20" s="968"/>
      <c r="E20" s="1015">
        <v>43945</v>
      </c>
      <c r="F20" s="1015">
        <v>43951</v>
      </c>
      <c r="G20" s="1015">
        <v>43962</v>
      </c>
    </row>
    <row r="21" spans="1:7" ht="15.95" customHeight="1">
      <c r="A21" s="985"/>
      <c r="B21" s="969"/>
      <c r="C21" s="1073"/>
      <c r="D21" s="968"/>
      <c r="E21" s="1015"/>
      <c r="F21" s="1015"/>
      <c r="G21" s="1015"/>
    </row>
    <row r="22" spans="1:7" s="1046" customFormat="1">
      <c r="A22" s="983" t="s">
        <v>3049</v>
      </c>
      <c r="B22" s="983"/>
      <c r="C22" s="983"/>
      <c r="D22" s="983"/>
      <c r="E22" s="983"/>
      <c r="F22" s="983"/>
      <c r="G22" s="983"/>
    </row>
    <row r="23" spans="1:7">
      <c r="A23" s="985"/>
      <c r="B23" s="1028" t="s">
        <v>31</v>
      </c>
      <c r="C23" s="1028" t="s">
        <v>32</v>
      </c>
      <c r="D23" s="1028" t="s">
        <v>8</v>
      </c>
      <c r="E23" s="980" t="s">
        <v>18</v>
      </c>
      <c r="F23" s="980" t="s">
        <v>3048</v>
      </c>
      <c r="G23" s="1024" t="s">
        <v>1</v>
      </c>
    </row>
    <row r="24" spans="1:7">
      <c r="A24" s="985"/>
      <c r="B24" s="1026"/>
      <c r="C24" s="1026"/>
      <c r="D24" s="1026"/>
      <c r="E24" s="980" t="s">
        <v>35</v>
      </c>
      <c r="F24" s="980" t="s">
        <v>35</v>
      </c>
      <c r="G24" s="1024" t="s">
        <v>36</v>
      </c>
    </row>
    <row r="25" spans="1:7" ht="16.149999999999999" customHeight="1">
      <c r="A25" s="985"/>
      <c r="B25" s="969" t="s">
        <v>3047</v>
      </c>
      <c r="C25" s="964" t="s">
        <v>3046</v>
      </c>
      <c r="D25" s="968" t="s">
        <v>2005</v>
      </c>
      <c r="E25" s="1015">
        <v>43924</v>
      </c>
      <c r="F25" s="1015">
        <v>43927</v>
      </c>
      <c r="G25" s="1015">
        <v>43938</v>
      </c>
    </row>
    <row r="26" spans="1:7" ht="16.149999999999999" customHeight="1">
      <c r="A26" s="985"/>
      <c r="B26" s="969" t="s">
        <v>3045</v>
      </c>
      <c r="C26" s="1073" t="s">
        <v>3044</v>
      </c>
      <c r="D26" s="968"/>
      <c r="E26" s="1015">
        <v>43931</v>
      </c>
      <c r="F26" s="1015">
        <v>43934</v>
      </c>
      <c r="G26" s="1015">
        <v>43945</v>
      </c>
    </row>
    <row r="27" spans="1:7" ht="16.149999999999999" customHeight="1">
      <c r="A27" s="985"/>
      <c r="B27" s="969" t="s">
        <v>3043</v>
      </c>
      <c r="C27" s="964" t="s">
        <v>3042</v>
      </c>
      <c r="D27" s="968"/>
      <c r="E27" s="1015">
        <v>43938</v>
      </c>
      <c r="F27" s="1015">
        <v>43941</v>
      </c>
      <c r="G27" s="1015">
        <v>43952</v>
      </c>
    </row>
    <row r="28" spans="1:7" ht="16.149999999999999" customHeight="1">
      <c r="A28" s="985"/>
      <c r="B28" s="969" t="s">
        <v>3041</v>
      </c>
      <c r="C28" s="980" t="s">
        <v>3040</v>
      </c>
      <c r="D28" s="968"/>
      <c r="E28" s="1015">
        <v>43945</v>
      </c>
      <c r="F28" s="1015">
        <v>43948</v>
      </c>
      <c r="G28" s="1015">
        <v>43959</v>
      </c>
    </row>
    <row r="29" spans="1:7" ht="16.149999999999999" customHeight="1">
      <c r="A29" s="985"/>
      <c r="B29" s="969"/>
      <c r="C29" s="1073"/>
      <c r="D29" s="968"/>
      <c r="E29" s="1015"/>
      <c r="F29" s="1015"/>
      <c r="G29" s="1015"/>
    </row>
    <row r="30" spans="1:7" ht="16.149999999999999" customHeight="1">
      <c r="A30" s="985"/>
      <c r="B30" s="1031"/>
      <c r="C30" s="1031"/>
      <c r="D30" s="1072"/>
      <c r="E30" s="1071"/>
      <c r="F30" s="1071"/>
      <c r="G30" s="1071"/>
    </row>
    <row r="31" spans="1:7" s="1046" customFormat="1">
      <c r="A31" s="1033" t="s">
        <v>3039</v>
      </c>
      <c r="B31" s="1033"/>
      <c r="C31" s="1033"/>
      <c r="D31" s="1033"/>
      <c r="E31" s="1033"/>
      <c r="F31" s="1033"/>
      <c r="G31" s="1033"/>
    </row>
    <row r="32" spans="1:7">
      <c r="A32" s="985"/>
      <c r="B32" s="1069" t="s">
        <v>31</v>
      </c>
      <c r="C32" s="1069" t="s">
        <v>32</v>
      </c>
      <c r="D32" s="1069" t="s">
        <v>8</v>
      </c>
      <c r="E32" s="1067" t="s">
        <v>18</v>
      </c>
      <c r="F32" s="1067" t="s">
        <v>2942</v>
      </c>
      <c r="G32" s="1067" t="s">
        <v>234</v>
      </c>
    </row>
    <row r="33" spans="1:8">
      <c r="A33" s="985"/>
      <c r="B33" s="994"/>
      <c r="C33" s="1064"/>
      <c r="D33" s="1064"/>
      <c r="E33" s="1067" t="s">
        <v>35</v>
      </c>
      <c r="F33" s="1067" t="s">
        <v>35</v>
      </c>
      <c r="G33" s="1067" t="s">
        <v>36</v>
      </c>
    </row>
    <row r="34" spans="1:8" ht="16.149999999999999" customHeight="1">
      <c r="A34" s="985"/>
      <c r="B34" s="1070" t="s">
        <v>3038</v>
      </c>
      <c r="C34" s="1067" t="s">
        <v>3037</v>
      </c>
      <c r="D34" s="1069" t="s">
        <v>2444</v>
      </c>
      <c r="E34" s="1015">
        <v>43922</v>
      </c>
      <c r="F34" s="1015">
        <v>43927</v>
      </c>
      <c r="G34" s="1015">
        <v>43937</v>
      </c>
      <c r="H34" s="1068"/>
    </row>
    <row r="35" spans="1:8" ht="16.149999999999999" customHeight="1">
      <c r="A35" s="985"/>
      <c r="B35" s="972" t="s">
        <v>3036</v>
      </c>
      <c r="C35" s="1067" t="s">
        <v>3035</v>
      </c>
      <c r="D35" s="1065"/>
      <c r="E35" s="1015">
        <v>43929</v>
      </c>
      <c r="F35" s="1015">
        <v>43934</v>
      </c>
      <c r="G35" s="1015">
        <v>43944</v>
      </c>
      <c r="H35" s="1066"/>
    </row>
    <row r="36" spans="1:8" ht="16.149999999999999" customHeight="1">
      <c r="A36" s="985"/>
      <c r="B36" s="969" t="s">
        <v>3034</v>
      </c>
      <c r="C36" s="969" t="s">
        <v>3033</v>
      </c>
      <c r="D36" s="1065"/>
      <c r="E36" s="1015">
        <v>43936</v>
      </c>
      <c r="F36" s="1015">
        <v>43941</v>
      </c>
      <c r="G36" s="1015">
        <v>43951</v>
      </c>
      <c r="H36" s="1066"/>
    </row>
    <row r="37" spans="1:8" ht="16.149999999999999" customHeight="1">
      <c r="A37" s="985"/>
      <c r="B37" s="969" t="s">
        <v>3032</v>
      </c>
      <c r="C37" s="964" t="s">
        <v>3031</v>
      </c>
      <c r="D37" s="1065"/>
      <c r="E37" s="1015">
        <v>43943</v>
      </c>
      <c r="F37" s="1015">
        <v>43948</v>
      </c>
      <c r="G37" s="1015">
        <v>43958</v>
      </c>
    </row>
    <row r="38" spans="1:8" ht="16.149999999999999" customHeight="1">
      <c r="A38" s="985"/>
      <c r="B38" s="969" t="s">
        <v>3030</v>
      </c>
      <c r="C38" s="969" t="s">
        <v>3029</v>
      </c>
      <c r="D38" s="1064"/>
      <c r="E38" s="1015">
        <v>43950</v>
      </c>
      <c r="F38" s="1015">
        <v>43955</v>
      </c>
      <c r="G38" s="1015">
        <v>43965</v>
      </c>
    </row>
    <row r="39" spans="1:8">
      <c r="A39" s="985"/>
      <c r="B39" s="1063"/>
      <c r="C39" s="1063"/>
      <c r="D39" s="1014"/>
      <c r="E39" s="1052"/>
      <c r="F39" s="1013"/>
      <c r="G39" s="1062"/>
    </row>
    <row r="40" spans="1:8" s="1046" customFormat="1">
      <c r="A40" s="983" t="s">
        <v>3028</v>
      </c>
      <c r="B40" s="983"/>
      <c r="C40" s="983"/>
      <c r="D40" s="983"/>
      <c r="E40" s="983"/>
      <c r="F40" s="983"/>
      <c r="G40" s="983"/>
    </row>
    <row r="41" spans="1:8">
      <c r="A41" s="985"/>
      <c r="B41" s="1020" t="s">
        <v>31</v>
      </c>
      <c r="C41" s="1020" t="s">
        <v>32</v>
      </c>
      <c r="D41" s="1028" t="s">
        <v>8</v>
      </c>
      <c r="E41" s="1061" t="s">
        <v>18</v>
      </c>
      <c r="F41" s="980" t="s">
        <v>3027</v>
      </c>
      <c r="G41" s="1060" t="s">
        <v>236</v>
      </c>
    </row>
    <row r="42" spans="1:8">
      <c r="A42" s="985"/>
      <c r="B42" s="994"/>
      <c r="C42" s="1019"/>
      <c r="D42" s="1026"/>
      <c r="E42" s="976" t="s">
        <v>35</v>
      </c>
      <c r="F42" s="976" t="s">
        <v>35</v>
      </c>
      <c r="G42" s="1024" t="s">
        <v>36</v>
      </c>
    </row>
    <row r="43" spans="1:8">
      <c r="A43" s="985"/>
      <c r="B43" s="1000" t="s">
        <v>3026</v>
      </c>
      <c r="C43" s="970" t="s">
        <v>3025</v>
      </c>
      <c r="D43" s="1059" t="s">
        <v>1947</v>
      </c>
      <c r="E43" s="1015">
        <v>43924</v>
      </c>
      <c r="F43" s="1015">
        <v>43929</v>
      </c>
      <c r="G43" s="1015">
        <v>43943</v>
      </c>
      <c r="H43" s="1057" t="s">
        <v>3024</v>
      </c>
    </row>
    <row r="44" spans="1:8">
      <c r="A44" s="985"/>
      <c r="B44" s="1000" t="s">
        <v>3023</v>
      </c>
      <c r="C44" s="1000" t="s">
        <v>3022</v>
      </c>
      <c r="D44" s="1058"/>
      <c r="E44" s="1015">
        <v>43931</v>
      </c>
      <c r="F44" s="1015">
        <v>43936</v>
      </c>
      <c r="G44" s="1015">
        <v>43949</v>
      </c>
    </row>
    <row r="45" spans="1:8">
      <c r="A45" s="985"/>
      <c r="B45" s="1000" t="s">
        <v>3021</v>
      </c>
      <c r="C45" s="970" t="s">
        <v>3020</v>
      </c>
      <c r="D45" s="1058"/>
      <c r="E45" s="1015">
        <v>43938</v>
      </c>
      <c r="F45" s="1015">
        <v>43943</v>
      </c>
      <c r="G45" s="1015">
        <v>43957</v>
      </c>
    </row>
    <row r="46" spans="1:8">
      <c r="A46" s="985"/>
      <c r="B46" s="969" t="s">
        <v>2359</v>
      </c>
      <c r="C46" s="970" t="s">
        <v>1956</v>
      </c>
      <c r="D46" s="1058"/>
      <c r="E46" s="1015">
        <v>43945</v>
      </c>
      <c r="F46" s="1015">
        <v>43950</v>
      </c>
      <c r="G46" s="1015">
        <v>43963</v>
      </c>
      <c r="H46" s="1057"/>
    </row>
    <row r="47" spans="1:8">
      <c r="A47" s="985"/>
      <c r="B47" s="1000"/>
      <c r="C47" s="970"/>
      <c r="D47" s="1056"/>
      <c r="E47" s="1015"/>
      <c r="F47" s="1015"/>
      <c r="G47" s="1015"/>
    </row>
    <row r="48" spans="1:8" s="1051" customFormat="1">
      <c r="A48" s="985"/>
      <c r="B48" s="1055"/>
      <c r="C48" s="1054"/>
      <c r="D48" s="1053"/>
      <c r="E48" s="1013"/>
      <c r="F48" s="1052"/>
      <c r="G48" s="1052"/>
    </row>
    <row r="49" spans="1:7" s="1046" customFormat="1">
      <c r="A49" s="983" t="s">
        <v>3019</v>
      </c>
      <c r="B49" s="983"/>
      <c r="C49" s="983"/>
      <c r="D49" s="983"/>
      <c r="E49" s="983"/>
      <c r="F49" s="983"/>
      <c r="G49" s="983"/>
    </row>
    <row r="50" spans="1:7">
      <c r="A50" s="985"/>
      <c r="B50" s="1020" t="s">
        <v>31</v>
      </c>
      <c r="C50" s="1020" t="s">
        <v>32</v>
      </c>
      <c r="D50" s="1020" t="s">
        <v>8</v>
      </c>
      <c r="E50" s="976" t="s">
        <v>18</v>
      </c>
      <c r="F50" s="980" t="s">
        <v>21</v>
      </c>
      <c r="G50" s="979" t="s">
        <v>2348</v>
      </c>
    </row>
    <row r="51" spans="1:7">
      <c r="A51" s="985"/>
      <c r="B51" s="994"/>
      <c r="C51" s="1019"/>
      <c r="D51" s="1019"/>
      <c r="E51" s="976" t="s">
        <v>35</v>
      </c>
      <c r="F51" s="976" t="s">
        <v>35</v>
      </c>
      <c r="G51" s="980" t="s">
        <v>36</v>
      </c>
    </row>
    <row r="52" spans="1:7" ht="20.100000000000001" customHeight="1">
      <c r="A52" s="985"/>
      <c r="B52" s="970" t="s">
        <v>3018</v>
      </c>
      <c r="C52" s="970" t="s">
        <v>3017</v>
      </c>
      <c r="D52" s="1050" t="s">
        <v>2919</v>
      </c>
      <c r="E52" s="1015">
        <v>43924</v>
      </c>
      <c r="F52" s="1015">
        <v>43928</v>
      </c>
      <c r="G52" s="1015">
        <v>43941</v>
      </c>
    </row>
    <row r="53" spans="1:7" ht="20.100000000000001" customHeight="1">
      <c r="A53" s="985"/>
      <c r="B53" s="1000" t="s">
        <v>3016</v>
      </c>
      <c r="C53" s="1000" t="s">
        <v>3015</v>
      </c>
      <c r="D53" s="1049"/>
      <c r="E53" s="1015">
        <v>43931</v>
      </c>
      <c r="F53" s="1015">
        <v>43904</v>
      </c>
      <c r="G53" s="1015">
        <v>43946</v>
      </c>
    </row>
    <row r="54" spans="1:7" ht="20.100000000000001" customHeight="1">
      <c r="A54" s="985"/>
      <c r="B54" s="1000" t="s">
        <v>3014</v>
      </c>
      <c r="C54" s="1000" t="s">
        <v>3013</v>
      </c>
      <c r="D54" s="1049"/>
      <c r="E54" s="1015">
        <v>43938</v>
      </c>
      <c r="F54" s="1015">
        <v>43942</v>
      </c>
      <c r="G54" s="1015">
        <v>43954</v>
      </c>
    </row>
    <row r="55" spans="1:7" ht="20.100000000000001" customHeight="1">
      <c r="A55" s="985"/>
      <c r="B55" s="969" t="s">
        <v>3012</v>
      </c>
      <c r="C55" s="970" t="s">
        <v>3011</v>
      </c>
      <c r="D55" s="1049"/>
      <c r="E55" s="1015">
        <v>43945</v>
      </c>
      <c r="F55" s="1015">
        <v>43949</v>
      </c>
      <c r="G55" s="1015">
        <v>43961</v>
      </c>
    </row>
    <row r="56" spans="1:7">
      <c r="A56" s="985"/>
      <c r="B56" s="970"/>
      <c r="C56" s="969"/>
      <c r="D56" s="1048"/>
      <c r="E56" s="967"/>
      <c r="F56" s="967"/>
      <c r="G56" s="967"/>
    </row>
    <row r="57" spans="1:7" ht="28.5" customHeight="1">
      <c r="A57" s="1047" t="s">
        <v>3010</v>
      </c>
      <c r="B57" s="1047"/>
      <c r="C57" s="1031"/>
      <c r="D57" s="1014"/>
      <c r="E57" s="1031"/>
      <c r="F57" s="1031"/>
      <c r="G57" s="1031"/>
    </row>
    <row r="58" spans="1:7" s="1046" customFormat="1">
      <c r="A58" s="1033" t="s">
        <v>3009</v>
      </c>
      <c r="B58" s="1033"/>
      <c r="C58" s="1033"/>
      <c r="D58" s="1033"/>
      <c r="E58" s="1033"/>
      <c r="F58" s="1033"/>
      <c r="G58" s="1033"/>
    </row>
    <row r="59" spans="1:7">
      <c r="A59" s="1045"/>
      <c r="B59" s="981" t="s">
        <v>31</v>
      </c>
      <c r="C59" s="981" t="s">
        <v>32</v>
      </c>
      <c r="D59" s="981" t="s">
        <v>8</v>
      </c>
      <c r="E59" s="980" t="s">
        <v>18</v>
      </c>
      <c r="F59" s="980" t="s">
        <v>2988</v>
      </c>
      <c r="G59" s="980" t="s">
        <v>30</v>
      </c>
    </row>
    <row r="60" spans="1:7" ht="17.25" customHeight="1">
      <c r="A60" s="1045"/>
      <c r="B60" s="977"/>
      <c r="C60" s="977"/>
      <c r="D60" s="977"/>
      <c r="E60" s="980" t="s">
        <v>35</v>
      </c>
      <c r="F60" s="980" t="s">
        <v>35</v>
      </c>
      <c r="G60" s="980" t="s">
        <v>36</v>
      </c>
    </row>
    <row r="61" spans="1:7">
      <c r="A61" s="985"/>
      <c r="B61" s="969" t="s">
        <v>3008</v>
      </c>
      <c r="C61" s="980" t="s">
        <v>3007</v>
      </c>
      <c r="D61" s="1044" t="s">
        <v>2444</v>
      </c>
      <c r="E61" s="1015">
        <v>43924</v>
      </c>
      <c r="F61" s="1015">
        <v>43929</v>
      </c>
      <c r="G61" s="1015">
        <v>43958</v>
      </c>
    </row>
    <row r="62" spans="1:7">
      <c r="A62" s="985"/>
      <c r="B62" s="1043" t="s">
        <v>3006</v>
      </c>
      <c r="C62" s="1036" t="s">
        <v>3005</v>
      </c>
      <c r="D62" s="1042"/>
      <c r="E62" s="1035">
        <v>43931</v>
      </c>
      <c r="F62" s="1035">
        <v>43936</v>
      </c>
      <c r="G62" s="1035">
        <v>43965</v>
      </c>
    </row>
    <row r="63" spans="1:7">
      <c r="A63" s="985"/>
      <c r="B63" s="969" t="s">
        <v>3004</v>
      </c>
      <c r="C63" s="969" t="s">
        <v>3003</v>
      </c>
      <c r="D63" s="1042"/>
      <c r="E63" s="1015">
        <v>43938</v>
      </c>
      <c r="F63" s="1015">
        <v>43943</v>
      </c>
      <c r="G63" s="1015">
        <v>43972</v>
      </c>
    </row>
    <row r="64" spans="1:7">
      <c r="A64" s="985"/>
      <c r="B64" s="969" t="s">
        <v>3002</v>
      </c>
      <c r="C64" s="969" t="s">
        <v>3001</v>
      </c>
      <c r="D64" s="1042"/>
      <c r="E64" s="1015">
        <v>43945</v>
      </c>
      <c r="F64" s="1015">
        <v>43950</v>
      </c>
      <c r="G64" s="1015">
        <v>43979</v>
      </c>
    </row>
    <row r="65" spans="1:8">
      <c r="A65" s="985"/>
      <c r="B65" s="969"/>
      <c r="C65" s="969"/>
      <c r="D65" s="1041"/>
      <c r="E65" s="1015"/>
      <c r="F65" s="1015"/>
      <c r="G65" s="1015"/>
    </row>
    <row r="66" spans="1:8">
      <c r="A66" s="985"/>
      <c r="B66" s="1040"/>
      <c r="C66" s="1040"/>
      <c r="D66" s="1014"/>
      <c r="E66" s="1039"/>
      <c r="F66" s="1039"/>
      <c r="G66" s="1038"/>
    </row>
    <row r="67" spans="1:8">
      <c r="A67" s="1033" t="s">
        <v>3000</v>
      </c>
      <c r="B67" s="1033"/>
      <c r="C67" s="1033"/>
      <c r="D67" s="1033"/>
      <c r="E67" s="1033"/>
      <c r="F67" s="1033"/>
      <c r="G67" s="1033"/>
    </row>
    <row r="68" spans="1:8">
      <c r="A68" s="985"/>
      <c r="B68" s="981" t="s">
        <v>31</v>
      </c>
      <c r="C68" s="981" t="s">
        <v>32</v>
      </c>
      <c r="D68" s="981" t="s">
        <v>8</v>
      </c>
      <c r="E68" s="980" t="s">
        <v>18</v>
      </c>
      <c r="F68" s="980" t="s">
        <v>2988</v>
      </c>
      <c r="G68" s="980" t="s">
        <v>2999</v>
      </c>
    </row>
    <row r="69" spans="1:8">
      <c r="A69" s="985"/>
      <c r="B69" s="977"/>
      <c r="C69" s="977"/>
      <c r="D69" s="977"/>
      <c r="E69" s="980" t="s">
        <v>35</v>
      </c>
      <c r="F69" s="980" t="s">
        <v>35</v>
      </c>
      <c r="G69" s="980" t="s">
        <v>36</v>
      </c>
    </row>
    <row r="70" spans="1:8">
      <c r="A70" s="985"/>
      <c r="B70" s="980" t="s">
        <v>2998</v>
      </c>
      <c r="C70" s="1037" t="s">
        <v>2997</v>
      </c>
      <c r="D70" s="968" t="s">
        <v>2444</v>
      </c>
      <c r="E70" s="1015">
        <v>43922</v>
      </c>
      <c r="F70" s="1015">
        <v>43927</v>
      </c>
      <c r="G70" s="1015">
        <v>43953</v>
      </c>
      <c r="H70" s="963" t="s">
        <v>2994</v>
      </c>
    </row>
    <row r="71" spans="1:8">
      <c r="A71" s="985"/>
      <c r="B71" s="1037" t="s">
        <v>2996</v>
      </c>
      <c r="C71" s="1036" t="s">
        <v>2995</v>
      </c>
      <c r="D71" s="968"/>
      <c r="E71" s="1035">
        <v>43929</v>
      </c>
      <c r="F71" s="1035">
        <v>43934</v>
      </c>
      <c r="G71" s="1035">
        <v>43960</v>
      </c>
      <c r="H71" s="963" t="s">
        <v>2994</v>
      </c>
    </row>
    <row r="72" spans="1:8">
      <c r="A72" s="985"/>
      <c r="B72" s="1037" t="s">
        <v>2993</v>
      </c>
      <c r="C72" s="1036" t="s">
        <v>2982</v>
      </c>
      <c r="D72" s="968"/>
      <c r="E72" s="1015">
        <v>43936</v>
      </c>
      <c r="F72" s="1015">
        <v>43941</v>
      </c>
      <c r="G72" s="1015">
        <v>43964</v>
      </c>
    </row>
    <row r="73" spans="1:8">
      <c r="A73" s="985"/>
      <c r="B73" s="969" t="s">
        <v>2992</v>
      </c>
      <c r="C73" s="980" t="s">
        <v>2985</v>
      </c>
      <c r="D73" s="968"/>
      <c r="E73" s="1035">
        <v>43943</v>
      </c>
      <c r="F73" s="1035">
        <v>43948</v>
      </c>
      <c r="G73" s="1035">
        <v>43971</v>
      </c>
    </row>
    <row r="74" spans="1:8">
      <c r="A74" s="985"/>
      <c r="B74" s="969" t="s">
        <v>2991</v>
      </c>
      <c r="C74" s="980" t="s">
        <v>2990</v>
      </c>
      <c r="D74" s="968"/>
      <c r="E74" s="1015">
        <v>43950</v>
      </c>
      <c r="F74" s="1015">
        <v>43955</v>
      </c>
      <c r="G74" s="1015">
        <v>43978</v>
      </c>
    </row>
    <row r="75" spans="1:8">
      <c r="A75" s="998"/>
      <c r="B75" s="1031"/>
      <c r="C75" s="1031"/>
      <c r="D75" s="1031"/>
      <c r="E75" s="1031"/>
      <c r="F75" s="1031"/>
      <c r="G75" s="1031"/>
    </row>
    <row r="76" spans="1:8">
      <c r="A76" s="1034" t="s">
        <v>2989</v>
      </c>
      <c r="B76" s="1033"/>
      <c r="C76" s="1033"/>
      <c r="D76" s="1033"/>
      <c r="E76" s="1033"/>
      <c r="F76" s="1033"/>
      <c r="G76" s="1033"/>
    </row>
    <row r="77" spans="1:8">
      <c r="A77" s="985"/>
      <c r="B77" s="1029" t="s">
        <v>31</v>
      </c>
      <c r="C77" s="1029" t="s">
        <v>32</v>
      </c>
      <c r="D77" s="1028" t="s">
        <v>8</v>
      </c>
      <c r="E77" s="980" t="s">
        <v>18</v>
      </c>
      <c r="F77" s="980" t="s">
        <v>2988</v>
      </c>
      <c r="G77" s="1024" t="s">
        <v>2987</v>
      </c>
    </row>
    <row r="78" spans="1:8">
      <c r="A78" s="985"/>
      <c r="B78" s="1027"/>
      <c r="C78" s="1027"/>
      <c r="D78" s="1026"/>
      <c r="E78" s="1025" t="s">
        <v>35</v>
      </c>
      <c r="F78" s="980" t="s">
        <v>35</v>
      </c>
      <c r="G78" s="1024" t="s">
        <v>36</v>
      </c>
    </row>
    <row r="79" spans="1:8" ht="15.75" customHeight="1">
      <c r="A79" s="985"/>
      <c r="B79" s="980" t="s">
        <v>2986</v>
      </c>
      <c r="C79" s="969" t="s">
        <v>2985</v>
      </c>
      <c r="D79" s="1032" t="s">
        <v>2984</v>
      </c>
      <c r="E79" s="1015">
        <v>43924</v>
      </c>
      <c r="F79" s="1015">
        <v>43931</v>
      </c>
      <c r="G79" s="1015">
        <v>43954</v>
      </c>
    </row>
    <row r="80" spans="1:8">
      <c r="A80" s="985"/>
      <c r="B80" s="980" t="s">
        <v>2983</v>
      </c>
      <c r="C80" s="980" t="s">
        <v>2982</v>
      </c>
      <c r="D80" s="1032"/>
      <c r="E80" s="1015">
        <v>43931</v>
      </c>
      <c r="F80" s="1015">
        <v>43940</v>
      </c>
      <c r="G80" s="1015">
        <v>43966</v>
      </c>
    </row>
    <row r="81" spans="1:7">
      <c r="A81" s="985"/>
      <c r="B81" s="969" t="s">
        <v>2981</v>
      </c>
      <c r="C81" s="969" t="s">
        <v>2980</v>
      </c>
      <c r="D81" s="1032"/>
      <c r="E81" s="1015">
        <v>43938</v>
      </c>
      <c r="F81" s="1015">
        <v>43947</v>
      </c>
      <c r="G81" s="1015">
        <v>43973</v>
      </c>
    </row>
    <row r="82" spans="1:7">
      <c r="A82" s="985"/>
      <c r="B82" s="969" t="s">
        <v>2979</v>
      </c>
      <c r="C82" s="980" t="s">
        <v>2978</v>
      </c>
      <c r="D82" s="1032"/>
      <c r="E82" s="1015">
        <v>43945</v>
      </c>
      <c r="F82" s="1015">
        <v>43954</v>
      </c>
      <c r="G82" s="1015">
        <v>43987</v>
      </c>
    </row>
    <row r="83" spans="1:7">
      <c r="A83" s="985"/>
      <c r="B83" s="980"/>
      <c r="C83" s="980"/>
      <c r="D83" s="1032"/>
      <c r="E83" s="1015"/>
      <c r="F83" s="1015"/>
      <c r="G83" s="1015"/>
    </row>
    <row r="84" spans="1:7">
      <c r="A84" s="985"/>
      <c r="B84" s="1031"/>
      <c r="C84" s="1031"/>
      <c r="D84" s="1014"/>
      <c r="E84" s="1031"/>
      <c r="F84" s="1030"/>
      <c r="G84" s="1030"/>
    </row>
    <row r="85" spans="1:7">
      <c r="A85" s="983" t="s">
        <v>2977</v>
      </c>
      <c r="B85" s="983"/>
      <c r="C85" s="983"/>
      <c r="D85" s="983"/>
      <c r="E85" s="983"/>
      <c r="F85" s="983"/>
      <c r="G85" s="983"/>
    </row>
    <row r="86" spans="1:7">
      <c r="A86" s="985"/>
      <c r="B86" s="1029" t="s">
        <v>31</v>
      </c>
      <c r="C86" s="1029" t="s">
        <v>32</v>
      </c>
      <c r="D86" s="1028" t="s">
        <v>8</v>
      </c>
      <c r="E86" s="980" t="s">
        <v>18</v>
      </c>
      <c r="F86" s="980" t="s">
        <v>2942</v>
      </c>
      <c r="G86" s="1024" t="s">
        <v>2976</v>
      </c>
    </row>
    <row r="87" spans="1:7">
      <c r="A87" s="985"/>
      <c r="B87" s="1027"/>
      <c r="C87" s="1027"/>
      <c r="D87" s="1026"/>
      <c r="E87" s="1025" t="s">
        <v>35</v>
      </c>
      <c r="F87" s="980" t="s">
        <v>35</v>
      </c>
      <c r="G87" s="1024" t="s">
        <v>36</v>
      </c>
    </row>
    <row r="88" spans="1:7">
      <c r="A88" s="985"/>
      <c r="B88" s="980" t="s">
        <v>2975</v>
      </c>
      <c r="C88" s="980" t="s">
        <v>2974</v>
      </c>
      <c r="D88" s="1004" t="s">
        <v>2973</v>
      </c>
      <c r="E88" s="1015">
        <v>43921</v>
      </c>
      <c r="F88" s="1015">
        <v>43925</v>
      </c>
      <c r="G88" s="1015">
        <v>43949</v>
      </c>
    </row>
    <row r="89" spans="1:7">
      <c r="A89" s="985"/>
      <c r="B89" s="980" t="s">
        <v>2972</v>
      </c>
      <c r="C89" s="980" t="s">
        <v>2352</v>
      </c>
      <c r="D89" s="1023"/>
      <c r="E89" s="1015">
        <v>43928</v>
      </c>
      <c r="F89" s="1015">
        <v>43932</v>
      </c>
      <c r="G89" s="1015">
        <v>43956</v>
      </c>
    </row>
    <row r="90" spans="1:7">
      <c r="A90" s="985"/>
      <c r="B90" s="980" t="s">
        <v>2971</v>
      </c>
      <c r="C90" s="980" t="s">
        <v>2970</v>
      </c>
      <c r="D90" s="1023"/>
      <c r="E90" s="1015">
        <v>43931</v>
      </c>
      <c r="F90" s="1015">
        <v>43937</v>
      </c>
      <c r="G90" s="1015">
        <v>43963</v>
      </c>
    </row>
    <row r="91" spans="1:7">
      <c r="A91" s="985"/>
      <c r="B91" s="969" t="s">
        <v>2969</v>
      </c>
      <c r="C91" s="980" t="s">
        <v>2350</v>
      </c>
      <c r="D91" s="1023"/>
      <c r="E91" s="1015">
        <v>43938</v>
      </c>
      <c r="F91" s="1015">
        <v>43944</v>
      </c>
      <c r="G91" s="1015">
        <v>43970</v>
      </c>
    </row>
    <row r="92" spans="1:7">
      <c r="A92" s="985"/>
      <c r="B92" s="980" t="s">
        <v>2968</v>
      </c>
      <c r="C92" s="980" t="s">
        <v>1956</v>
      </c>
      <c r="D92" s="1003"/>
      <c r="E92" s="1015">
        <v>43945</v>
      </c>
      <c r="F92" s="1015">
        <v>43951</v>
      </c>
      <c r="G92" s="1015">
        <v>43977</v>
      </c>
    </row>
    <row r="93" spans="1:7" ht="26.25" customHeight="1">
      <c r="A93" s="1022" t="s">
        <v>2967</v>
      </c>
      <c r="B93" s="1021"/>
    </row>
    <row r="94" spans="1:7">
      <c r="A94" s="983" t="s">
        <v>2966</v>
      </c>
      <c r="B94" s="983"/>
      <c r="C94" s="983"/>
      <c r="D94" s="983"/>
      <c r="E94" s="983"/>
      <c r="F94" s="983"/>
      <c r="G94" s="983"/>
    </row>
    <row r="95" spans="1:7">
      <c r="A95" s="985"/>
      <c r="B95" s="1020" t="s">
        <v>31</v>
      </c>
      <c r="C95" s="1020" t="s">
        <v>32</v>
      </c>
      <c r="D95" s="1020" t="s">
        <v>8</v>
      </c>
      <c r="E95" s="980" t="s">
        <v>18</v>
      </c>
      <c r="F95" s="980" t="s">
        <v>2942</v>
      </c>
      <c r="G95" s="980" t="s">
        <v>2965</v>
      </c>
    </row>
    <row r="96" spans="1:7">
      <c r="A96" s="985"/>
      <c r="B96" s="994"/>
      <c r="C96" s="1019"/>
      <c r="D96" s="1019"/>
      <c r="E96" s="980" t="s">
        <v>35</v>
      </c>
      <c r="F96" s="980" t="s">
        <v>35</v>
      </c>
      <c r="G96" s="980" t="s">
        <v>36</v>
      </c>
    </row>
    <row r="97" spans="1:7">
      <c r="A97" s="985"/>
      <c r="B97" s="969" t="s">
        <v>2964</v>
      </c>
      <c r="C97" s="969" t="s">
        <v>1092</v>
      </c>
      <c r="D97" s="1018" t="s">
        <v>2951</v>
      </c>
      <c r="E97" s="1015">
        <v>43922</v>
      </c>
      <c r="F97" s="1015">
        <v>43928</v>
      </c>
      <c r="G97" s="1015">
        <v>43949</v>
      </c>
    </row>
    <row r="98" spans="1:7">
      <c r="A98" s="985"/>
      <c r="B98" s="969" t="s">
        <v>2963</v>
      </c>
      <c r="C98" s="969" t="s">
        <v>2962</v>
      </c>
      <c r="D98" s="1017"/>
      <c r="E98" s="1015">
        <v>43929</v>
      </c>
      <c r="F98" s="1015">
        <v>43935</v>
      </c>
      <c r="G98" s="1015">
        <v>43956</v>
      </c>
    </row>
    <row r="99" spans="1:7">
      <c r="A99" s="985"/>
      <c r="B99" s="969" t="s">
        <v>2961</v>
      </c>
      <c r="C99" s="969" t="s">
        <v>2960</v>
      </c>
      <c r="D99" s="1017"/>
      <c r="E99" s="1015">
        <v>43936</v>
      </c>
      <c r="F99" s="1015">
        <v>43942</v>
      </c>
      <c r="G99" s="1015">
        <v>43963</v>
      </c>
    </row>
    <row r="100" spans="1:7">
      <c r="A100" s="985"/>
      <c r="B100" s="969" t="s">
        <v>2959</v>
      </c>
      <c r="C100" s="969" t="s">
        <v>2958</v>
      </c>
      <c r="D100" s="1017"/>
      <c r="E100" s="1015">
        <v>43943</v>
      </c>
      <c r="F100" s="1015">
        <v>43949</v>
      </c>
      <c r="G100" s="1015">
        <v>43970</v>
      </c>
    </row>
    <row r="101" spans="1:7">
      <c r="A101" s="985"/>
      <c r="B101" s="969" t="s">
        <v>2957</v>
      </c>
      <c r="C101" s="969" t="s">
        <v>2956</v>
      </c>
      <c r="D101" s="1016"/>
      <c r="E101" s="1015">
        <v>43950</v>
      </c>
      <c r="F101" s="1015">
        <v>43956</v>
      </c>
      <c r="G101" s="1015">
        <v>43977</v>
      </c>
    </row>
    <row r="102" spans="1:7">
      <c r="A102" s="985"/>
      <c r="B102" s="1012"/>
      <c r="C102" s="1012"/>
      <c r="D102" s="1013"/>
      <c r="E102" s="1014"/>
      <c r="F102" s="1013"/>
      <c r="G102" s="1012"/>
    </row>
    <row r="103" spans="1:7">
      <c r="A103" s="983" t="s">
        <v>2955</v>
      </c>
      <c r="B103" s="983"/>
      <c r="C103" s="983"/>
      <c r="D103" s="983"/>
      <c r="E103" s="983"/>
      <c r="F103" s="983"/>
      <c r="G103" s="983"/>
    </row>
    <row r="104" spans="1:7">
      <c r="A104" s="985"/>
      <c r="B104" s="1011" t="s">
        <v>31</v>
      </c>
      <c r="C104" s="1011" t="s">
        <v>32</v>
      </c>
      <c r="D104" s="968" t="s">
        <v>8</v>
      </c>
      <c r="E104" s="969" t="s">
        <v>2954</v>
      </c>
      <c r="F104" s="980" t="s">
        <v>2953</v>
      </c>
      <c r="G104" s="980" t="s">
        <v>147</v>
      </c>
    </row>
    <row r="105" spans="1:7">
      <c r="A105" s="985"/>
      <c r="B105" s="1011"/>
      <c r="C105" s="1011"/>
      <c r="D105" s="968"/>
      <c r="E105" s="969" t="s">
        <v>1049</v>
      </c>
      <c r="F105" s="980" t="s">
        <v>35</v>
      </c>
      <c r="G105" s="980" t="s">
        <v>36</v>
      </c>
    </row>
    <row r="106" spans="1:7">
      <c r="A106" s="985"/>
      <c r="B106" s="1007" t="s">
        <v>2952</v>
      </c>
      <c r="C106" s="1010" t="s">
        <v>2944</v>
      </c>
      <c r="D106" s="1009" t="s">
        <v>2951</v>
      </c>
      <c r="E106" s="1005">
        <v>43922</v>
      </c>
      <c r="F106" s="1005">
        <v>43926</v>
      </c>
      <c r="G106" s="1005">
        <v>43966</v>
      </c>
    </row>
    <row r="107" spans="1:7">
      <c r="A107" s="985"/>
      <c r="B107" s="969" t="s">
        <v>2950</v>
      </c>
      <c r="C107" s="969" t="s">
        <v>1090</v>
      </c>
      <c r="D107" s="1008"/>
      <c r="E107" s="1005">
        <v>43929</v>
      </c>
      <c r="F107" s="1005">
        <v>43933</v>
      </c>
      <c r="G107" s="1005">
        <v>43973</v>
      </c>
    </row>
    <row r="108" spans="1:7">
      <c r="A108" s="985"/>
      <c r="B108" s="993" t="s">
        <v>2949</v>
      </c>
      <c r="C108" s="993" t="s">
        <v>2948</v>
      </c>
      <c r="D108" s="1008"/>
      <c r="E108" s="1005">
        <v>43936</v>
      </c>
      <c r="F108" s="1005">
        <v>43940</v>
      </c>
      <c r="G108" s="1005">
        <v>43980</v>
      </c>
    </row>
    <row r="109" spans="1:7">
      <c r="A109" s="985"/>
      <c r="B109" s="1007" t="s">
        <v>2947</v>
      </c>
      <c r="C109" s="1007" t="s">
        <v>2946</v>
      </c>
      <c r="D109" s="1008"/>
      <c r="E109" s="1005">
        <v>43943</v>
      </c>
      <c r="F109" s="1005">
        <v>43947</v>
      </c>
      <c r="G109" s="1005">
        <v>43987</v>
      </c>
    </row>
    <row r="110" spans="1:7">
      <c r="A110" s="985"/>
      <c r="B110" s="964" t="s">
        <v>2945</v>
      </c>
      <c r="C110" s="1007" t="s">
        <v>2944</v>
      </c>
      <c r="D110" s="1006"/>
      <c r="E110" s="1005">
        <v>43950</v>
      </c>
      <c r="F110" s="1005">
        <v>43954</v>
      </c>
      <c r="G110" s="1005">
        <v>43994</v>
      </c>
    </row>
    <row r="111" spans="1:7">
      <c r="A111" s="983" t="s">
        <v>2943</v>
      </c>
      <c r="B111" s="983"/>
      <c r="C111" s="983"/>
      <c r="D111" s="983"/>
      <c r="E111" s="983"/>
      <c r="F111" s="983"/>
      <c r="G111" s="983"/>
    </row>
    <row r="112" spans="1:7">
      <c r="A112" s="985"/>
      <c r="B112" s="1004" t="s">
        <v>31</v>
      </c>
      <c r="C112" s="1004" t="s">
        <v>32</v>
      </c>
      <c r="D112" s="1004" t="s">
        <v>8</v>
      </c>
      <c r="E112" s="970" t="s">
        <v>18</v>
      </c>
      <c r="F112" s="970" t="s">
        <v>2942</v>
      </c>
      <c r="G112" s="970" t="s">
        <v>2941</v>
      </c>
    </row>
    <row r="113" spans="1:7">
      <c r="A113" s="985"/>
      <c r="B113" s="994"/>
      <c r="C113" s="1003"/>
      <c r="D113" s="1003"/>
      <c r="E113" s="970" t="s">
        <v>35</v>
      </c>
      <c r="F113" s="970" t="s">
        <v>35</v>
      </c>
      <c r="G113" s="970" t="s">
        <v>36</v>
      </c>
    </row>
    <row r="114" spans="1:7">
      <c r="A114" s="985"/>
      <c r="B114" s="991" t="s">
        <v>2940</v>
      </c>
      <c r="C114" s="991" t="s">
        <v>2939</v>
      </c>
      <c r="D114" s="1002" t="s">
        <v>1975</v>
      </c>
      <c r="E114" s="967">
        <v>43922</v>
      </c>
      <c r="F114" s="967">
        <v>43926</v>
      </c>
      <c r="G114" s="967">
        <v>43962</v>
      </c>
    </row>
    <row r="115" spans="1:7">
      <c r="A115" s="985"/>
      <c r="B115" s="1000" t="s">
        <v>2938</v>
      </c>
      <c r="C115" s="1000" t="s">
        <v>2937</v>
      </c>
      <c r="D115" s="1002"/>
      <c r="E115" s="967">
        <v>43929</v>
      </c>
      <c r="F115" s="967">
        <v>43933</v>
      </c>
      <c r="G115" s="967">
        <v>43969</v>
      </c>
    </row>
    <row r="116" spans="1:7" ht="17.25" customHeight="1">
      <c r="A116" s="985"/>
      <c r="B116" s="1000" t="s">
        <v>2936</v>
      </c>
      <c r="C116" s="1000" t="s">
        <v>2935</v>
      </c>
      <c r="D116" s="1002"/>
      <c r="E116" s="967">
        <v>43936</v>
      </c>
      <c r="F116" s="967">
        <v>43940</v>
      </c>
      <c r="G116" s="967">
        <v>43976</v>
      </c>
    </row>
    <row r="117" spans="1:7">
      <c r="A117" s="985"/>
      <c r="B117" s="1000" t="s">
        <v>2934</v>
      </c>
      <c r="C117" s="1000" t="s">
        <v>2933</v>
      </c>
      <c r="D117" s="1002"/>
      <c r="E117" s="967">
        <v>43943</v>
      </c>
      <c r="F117" s="967">
        <v>43947</v>
      </c>
      <c r="G117" s="967">
        <v>43983</v>
      </c>
    </row>
    <row r="118" spans="1:7">
      <c r="A118" s="985"/>
      <c r="B118" s="1000" t="s">
        <v>2932</v>
      </c>
      <c r="C118" s="1000" t="s">
        <v>2931</v>
      </c>
      <c r="D118" s="1002"/>
      <c r="E118" s="967">
        <v>43950</v>
      </c>
      <c r="F118" s="967">
        <v>43954</v>
      </c>
      <c r="G118" s="967">
        <v>43990</v>
      </c>
    </row>
    <row r="119" spans="1:7">
      <c r="A119" s="985"/>
      <c r="D119" s="1001"/>
    </row>
    <row r="120" spans="1:7">
      <c r="A120" s="983" t="s">
        <v>2930</v>
      </c>
      <c r="B120" s="983"/>
      <c r="C120" s="983"/>
      <c r="D120" s="983"/>
      <c r="E120" s="983"/>
      <c r="F120" s="983"/>
      <c r="G120" s="983"/>
    </row>
    <row r="121" spans="1:7">
      <c r="A121" s="985"/>
      <c r="B121" s="981" t="s">
        <v>31</v>
      </c>
      <c r="C121" s="981" t="s">
        <v>32</v>
      </c>
      <c r="D121" s="981" t="s">
        <v>8</v>
      </c>
      <c r="E121" s="970" t="s">
        <v>18</v>
      </c>
      <c r="F121" s="980" t="s">
        <v>21</v>
      </c>
      <c r="G121" s="980" t="s">
        <v>2721</v>
      </c>
    </row>
    <row r="122" spans="1:7">
      <c r="A122" s="985"/>
      <c r="B122" s="994"/>
      <c r="C122" s="977"/>
      <c r="D122" s="977"/>
      <c r="E122" s="980" t="s">
        <v>35</v>
      </c>
      <c r="F122" s="980" t="s">
        <v>35</v>
      </c>
      <c r="G122" s="980" t="s">
        <v>36</v>
      </c>
    </row>
    <row r="123" spans="1:7" ht="15.75" customHeight="1">
      <c r="A123" s="985"/>
      <c r="B123" s="1000" t="s">
        <v>2929</v>
      </c>
      <c r="C123" s="996" t="s">
        <v>2927</v>
      </c>
      <c r="D123" s="999" t="s">
        <v>1975</v>
      </c>
      <c r="E123" s="967">
        <v>43924</v>
      </c>
      <c r="F123" s="967">
        <v>43930</v>
      </c>
      <c r="G123" s="967">
        <v>43944</v>
      </c>
    </row>
    <row r="124" spans="1:7">
      <c r="A124" s="985"/>
      <c r="B124" s="991" t="s">
        <v>2928</v>
      </c>
      <c r="C124" s="996" t="s">
        <v>2927</v>
      </c>
      <c r="D124" s="997"/>
      <c r="E124" s="967">
        <v>43931</v>
      </c>
      <c r="F124" s="967">
        <v>43939</v>
      </c>
      <c r="G124" s="967">
        <v>43955</v>
      </c>
    </row>
    <row r="125" spans="1:7">
      <c r="A125" s="998"/>
      <c r="B125" s="969" t="s">
        <v>2926</v>
      </c>
      <c r="C125" s="964" t="s">
        <v>2925</v>
      </c>
      <c r="D125" s="997"/>
      <c r="E125" s="967">
        <v>43938</v>
      </c>
      <c r="F125" s="967">
        <v>43946</v>
      </c>
      <c r="G125" s="967">
        <v>43962</v>
      </c>
    </row>
    <row r="126" spans="1:7">
      <c r="A126" s="985"/>
      <c r="B126" s="991" t="s">
        <v>2924</v>
      </c>
      <c r="C126" s="996" t="s">
        <v>2923</v>
      </c>
      <c r="D126" s="997"/>
      <c r="E126" s="967">
        <v>43945</v>
      </c>
      <c r="F126" s="967">
        <v>43953</v>
      </c>
      <c r="G126" s="967">
        <v>43969</v>
      </c>
    </row>
    <row r="127" spans="1:7">
      <c r="A127" s="985"/>
      <c r="B127" s="991"/>
      <c r="C127" s="996"/>
      <c r="D127" s="995"/>
      <c r="E127" s="967"/>
      <c r="F127" s="967"/>
      <c r="G127" s="967"/>
    </row>
    <row r="128" spans="1:7">
      <c r="A128" s="985"/>
      <c r="B128" s="988"/>
      <c r="C128" s="988"/>
      <c r="D128" s="987"/>
      <c r="E128" s="986"/>
      <c r="F128" s="986"/>
      <c r="G128" s="986"/>
    </row>
    <row r="129" spans="1:7">
      <c r="A129" s="983" t="s">
        <v>2922</v>
      </c>
      <c r="B129" s="983"/>
      <c r="C129" s="983"/>
      <c r="D129" s="983"/>
      <c r="E129" s="983"/>
      <c r="F129" s="983"/>
      <c r="G129" s="983"/>
    </row>
    <row r="130" spans="1:7">
      <c r="A130" s="985"/>
      <c r="B130" s="981" t="s">
        <v>31</v>
      </c>
      <c r="C130" s="981" t="s">
        <v>32</v>
      </c>
      <c r="D130" s="981" t="s">
        <v>8</v>
      </c>
      <c r="E130" s="970" t="s">
        <v>18</v>
      </c>
      <c r="F130" s="980" t="s">
        <v>21</v>
      </c>
      <c r="G130" s="980" t="s">
        <v>2772</v>
      </c>
    </row>
    <row r="131" spans="1:7">
      <c r="A131" s="985"/>
      <c r="B131" s="994"/>
      <c r="C131" s="977"/>
      <c r="D131" s="977"/>
      <c r="E131" s="980" t="s">
        <v>35</v>
      </c>
      <c r="F131" s="980" t="s">
        <v>35</v>
      </c>
      <c r="G131" s="980" t="s">
        <v>36</v>
      </c>
    </row>
    <row r="132" spans="1:7">
      <c r="A132" s="985"/>
      <c r="B132" s="991" t="s">
        <v>2921</v>
      </c>
      <c r="C132" s="992" t="s">
        <v>2920</v>
      </c>
      <c r="D132" s="990" t="s">
        <v>2919</v>
      </c>
      <c r="E132" s="967">
        <v>43924</v>
      </c>
      <c r="F132" s="967">
        <v>43929</v>
      </c>
      <c r="G132" s="967">
        <v>43962</v>
      </c>
    </row>
    <row r="133" spans="1:7" ht="15.75" customHeight="1">
      <c r="A133" s="985"/>
      <c r="B133" s="992" t="s">
        <v>2918</v>
      </c>
      <c r="C133" s="992" t="s">
        <v>2917</v>
      </c>
      <c r="D133" s="990"/>
      <c r="E133" s="967">
        <v>43931</v>
      </c>
      <c r="F133" s="967">
        <v>43936</v>
      </c>
      <c r="G133" s="967">
        <v>43969</v>
      </c>
    </row>
    <row r="134" spans="1:7">
      <c r="A134" s="985"/>
      <c r="B134" s="991" t="s">
        <v>2916</v>
      </c>
      <c r="C134" s="993" t="s">
        <v>2915</v>
      </c>
      <c r="D134" s="990"/>
      <c r="E134" s="967">
        <v>43938</v>
      </c>
      <c r="F134" s="967">
        <v>43943</v>
      </c>
      <c r="G134" s="967">
        <v>43976</v>
      </c>
    </row>
    <row r="135" spans="1:7">
      <c r="A135" s="985"/>
      <c r="B135" s="969" t="s">
        <v>2914</v>
      </c>
      <c r="C135" s="992" t="s">
        <v>2913</v>
      </c>
      <c r="D135" s="990"/>
      <c r="E135" s="967">
        <v>43945</v>
      </c>
      <c r="F135" s="967">
        <v>43950</v>
      </c>
      <c r="G135" s="967">
        <v>43983</v>
      </c>
    </row>
    <row r="136" spans="1:7">
      <c r="A136" s="985"/>
      <c r="B136" s="991"/>
      <c r="C136" s="991"/>
      <c r="D136" s="990"/>
      <c r="E136" s="967"/>
      <c r="F136" s="967"/>
      <c r="G136" s="967"/>
    </row>
    <row r="137" spans="1:7">
      <c r="A137" s="985"/>
      <c r="B137" s="988"/>
      <c r="C137" s="988"/>
      <c r="D137" s="987"/>
      <c r="E137" s="988"/>
      <c r="F137" s="988"/>
      <c r="G137" s="988"/>
    </row>
    <row r="138" spans="1:7" ht="28.5" customHeight="1">
      <c r="A138" s="989" t="s">
        <v>2912</v>
      </c>
      <c r="B138" s="989"/>
      <c r="C138" s="988"/>
      <c r="D138" s="987"/>
      <c r="E138" s="986"/>
      <c r="F138" s="986"/>
      <c r="G138" s="986"/>
    </row>
    <row r="139" spans="1:7" ht="18" customHeight="1">
      <c r="A139" s="983" t="s">
        <v>2911</v>
      </c>
      <c r="B139" s="983"/>
      <c r="C139" s="983"/>
      <c r="D139" s="983"/>
      <c r="E139" s="983"/>
      <c r="F139" s="983"/>
      <c r="G139" s="983"/>
    </row>
    <row r="140" spans="1:7">
      <c r="A140" s="985"/>
      <c r="B140" s="981" t="s">
        <v>31</v>
      </c>
      <c r="C140" s="982" t="s">
        <v>32</v>
      </c>
      <c r="D140" s="981" t="s">
        <v>8</v>
      </c>
      <c r="E140" s="970" t="s">
        <v>18</v>
      </c>
      <c r="F140" s="980" t="s">
        <v>2901</v>
      </c>
      <c r="G140" s="979" t="s">
        <v>274</v>
      </c>
    </row>
    <row r="141" spans="1:7">
      <c r="A141" s="985"/>
      <c r="B141" s="977"/>
      <c r="C141" s="978"/>
      <c r="D141" s="977"/>
      <c r="E141" s="976" t="s">
        <v>35</v>
      </c>
      <c r="F141" s="976" t="s">
        <v>35</v>
      </c>
      <c r="G141" s="975" t="s">
        <v>36</v>
      </c>
    </row>
    <row r="142" spans="1:7">
      <c r="A142" s="973"/>
      <c r="B142" s="970" t="s">
        <v>2910</v>
      </c>
      <c r="C142" s="974" t="s">
        <v>2909</v>
      </c>
      <c r="D142" s="984" t="s">
        <v>2898</v>
      </c>
      <c r="E142" s="967">
        <v>43924</v>
      </c>
      <c r="F142" s="967">
        <v>43929</v>
      </c>
      <c r="G142" s="967">
        <v>43934</v>
      </c>
    </row>
    <row r="143" spans="1:7">
      <c r="A143" s="985"/>
      <c r="B143" s="970" t="s">
        <v>2908</v>
      </c>
      <c r="C143" s="971" t="s">
        <v>2907</v>
      </c>
      <c r="D143" s="984"/>
      <c r="E143" s="967">
        <v>43931</v>
      </c>
      <c r="F143" s="967">
        <v>43936</v>
      </c>
      <c r="G143" s="967">
        <v>43941</v>
      </c>
    </row>
    <row r="144" spans="1:7">
      <c r="A144" s="985"/>
      <c r="B144" s="969" t="s">
        <v>2906</v>
      </c>
      <c r="C144" s="971" t="s">
        <v>2905</v>
      </c>
      <c r="D144" s="984"/>
      <c r="E144" s="967">
        <v>43938</v>
      </c>
      <c r="F144" s="967">
        <v>43943</v>
      </c>
      <c r="G144" s="967">
        <v>43948</v>
      </c>
    </row>
    <row r="145" spans="1:7">
      <c r="A145" s="985"/>
      <c r="B145" s="970" t="s">
        <v>2904</v>
      </c>
      <c r="C145" s="969" t="s">
        <v>2903</v>
      </c>
      <c r="D145" s="984"/>
      <c r="E145" s="967">
        <v>43945</v>
      </c>
      <c r="F145" s="967">
        <v>43950</v>
      </c>
      <c r="G145" s="967">
        <v>43955</v>
      </c>
    </row>
    <row r="146" spans="1:7">
      <c r="A146" s="973"/>
      <c r="B146" s="970"/>
      <c r="C146" s="974"/>
      <c r="D146" s="977"/>
      <c r="E146" s="967"/>
      <c r="F146" s="967"/>
      <c r="G146" s="967"/>
    </row>
    <row r="147" spans="1:7">
      <c r="A147" s="983" t="s">
        <v>2902</v>
      </c>
      <c r="B147" s="983"/>
      <c r="C147" s="983"/>
      <c r="D147" s="983"/>
      <c r="E147" s="983"/>
      <c r="F147" s="983"/>
      <c r="G147" s="983"/>
    </row>
    <row r="148" spans="1:7">
      <c r="A148" s="973"/>
      <c r="B148" s="981" t="s">
        <v>31</v>
      </c>
      <c r="C148" s="982" t="s">
        <v>32</v>
      </c>
      <c r="D148" s="981" t="s">
        <v>8</v>
      </c>
      <c r="E148" s="976" t="s">
        <v>18</v>
      </c>
      <c r="F148" s="980" t="s">
        <v>2901</v>
      </c>
      <c r="G148" s="979" t="s">
        <v>2900</v>
      </c>
    </row>
    <row r="149" spans="1:7">
      <c r="A149" s="973"/>
      <c r="B149" s="977"/>
      <c r="C149" s="978"/>
      <c r="D149" s="977"/>
      <c r="E149" s="976" t="s">
        <v>35</v>
      </c>
      <c r="F149" s="976" t="s">
        <v>35</v>
      </c>
      <c r="G149" s="975" t="s">
        <v>36</v>
      </c>
    </row>
    <row r="150" spans="1:7">
      <c r="A150" s="973"/>
      <c r="B150" s="972" t="s">
        <v>2893</v>
      </c>
      <c r="C150" s="971" t="s">
        <v>2899</v>
      </c>
      <c r="D150" s="968" t="s">
        <v>2898</v>
      </c>
      <c r="E150" s="967">
        <v>43924</v>
      </c>
      <c r="F150" s="967">
        <v>43931</v>
      </c>
      <c r="G150" s="967">
        <v>43934</v>
      </c>
    </row>
    <row r="151" spans="1:7">
      <c r="A151" s="973"/>
      <c r="B151" s="970" t="s">
        <v>2897</v>
      </c>
      <c r="C151" s="974" t="s">
        <v>2896</v>
      </c>
      <c r="D151" s="968"/>
      <c r="E151" s="967">
        <v>43931</v>
      </c>
      <c r="F151" s="967">
        <v>43938</v>
      </c>
      <c r="G151" s="967">
        <v>43941</v>
      </c>
    </row>
    <row r="152" spans="1:7">
      <c r="A152" s="973"/>
      <c r="B152" s="972" t="s">
        <v>2895</v>
      </c>
      <c r="C152" s="971" t="s">
        <v>2894</v>
      </c>
      <c r="D152" s="968"/>
      <c r="E152" s="967">
        <v>43938</v>
      </c>
      <c r="F152" s="967">
        <v>43945</v>
      </c>
      <c r="G152" s="967">
        <v>43948</v>
      </c>
    </row>
    <row r="153" spans="1:7">
      <c r="A153" s="973"/>
      <c r="B153" s="972" t="s">
        <v>2893</v>
      </c>
      <c r="C153" s="971" t="s">
        <v>2892</v>
      </c>
      <c r="D153" s="968"/>
      <c r="E153" s="967">
        <v>43945</v>
      </c>
      <c r="F153" s="967">
        <v>43952</v>
      </c>
      <c r="G153" s="967">
        <v>43955</v>
      </c>
    </row>
    <row r="154" spans="1:7">
      <c r="B154" s="970"/>
      <c r="C154" s="969"/>
      <c r="D154" s="968"/>
      <c r="E154" s="967"/>
      <c r="F154" s="967"/>
      <c r="G154" s="967"/>
    </row>
    <row r="155" spans="1:7">
      <c r="B155" s="966"/>
    </row>
    <row r="156" spans="1:7">
      <c r="B156" s="966"/>
    </row>
  </sheetData>
  <mergeCells count="92">
    <mergeCell ref="A139:G139"/>
    <mergeCell ref="B140:B141"/>
    <mergeCell ref="D150:D154"/>
    <mergeCell ref="D148:D149"/>
    <mergeCell ref="A147:G147"/>
    <mergeCell ref="D142:D146"/>
    <mergeCell ref="D114:D118"/>
    <mergeCell ref="D121:D122"/>
    <mergeCell ref="A120:G120"/>
    <mergeCell ref="C140:C141"/>
    <mergeCell ref="D140:D141"/>
    <mergeCell ref="B121:B122"/>
    <mergeCell ref="C130:C131"/>
    <mergeCell ref="D130:D131"/>
    <mergeCell ref="B104:B105"/>
    <mergeCell ref="D106:D110"/>
    <mergeCell ref="A111:G111"/>
    <mergeCell ref="B148:B149"/>
    <mergeCell ref="C148:C149"/>
    <mergeCell ref="B112:B113"/>
    <mergeCell ref="C112:C113"/>
    <mergeCell ref="D112:D113"/>
    <mergeCell ref="A85:G85"/>
    <mergeCell ref="A103:G103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A94:G94"/>
    <mergeCell ref="B86:B87"/>
    <mergeCell ref="C86:C87"/>
    <mergeCell ref="D86:D87"/>
    <mergeCell ref="D88:D92"/>
    <mergeCell ref="B95:B96"/>
    <mergeCell ref="C95:C96"/>
    <mergeCell ref="D95:D96"/>
    <mergeCell ref="C32:C33"/>
    <mergeCell ref="D32:D33"/>
    <mergeCell ref="A40:G40"/>
    <mergeCell ref="D97:D101"/>
    <mergeCell ref="A76:G76"/>
    <mergeCell ref="B77:B78"/>
    <mergeCell ref="C77:C78"/>
    <mergeCell ref="D77:D78"/>
    <mergeCell ref="D79:D83"/>
    <mergeCell ref="A93:B93"/>
    <mergeCell ref="D8:D11"/>
    <mergeCell ref="A49:G49"/>
    <mergeCell ref="D43:D47"/>
    <mergeCell ref="D61:D65"/>
    <mergeCell ref="A57:B57"/>
    <mergeCell ref="B50:B51"/>
    <mergeCell ref="C50:C51"/>
    <mergeCell ref="D50:D51"/>
    <mergeCell ref="D52:D56"/>
    <mergeCell ref="A58:G58"/>
    <mergeCell ref="B6:B7"/>
    <mergeCell ref="C6:C7"/>
    <mergeCell ref="D6:D7"/>
    <mergeCell ref="A5:G5"/>
    <mergeCell ref="A1:G1"/>
    <mergeCell ref="B2:E2"/>
    <mergeCell ref="B3:G3"/>
    <mergeCell ref="A4:B4"/>
    <mergeCell ref="A14:G14"/>
    <mergeCell ref="B15:B16"/>
    <mergeCell ref="C15:C16"/>
    <mergeCell ref="D15:D16"/>
    <mergeCell ref="A22:G22"/>
    <mergeCell ref="D17:D21"/>
    <mergeCell ref="A31:G31"/>
    <mergeCell ref="B41:B42"/>
    <mergeCell ref="C41:C42"/>
    <mergeCell ref="D41:D42"/>
    <mergeCell ref="D34:D38"/>
    <mergeCell ref="B23:B24"/>
    <mergeCell ref="C23:C24"/>
    <mergeCell ref="D23:D24"/>
    <mergeCell ref="D25:D29"/>
    <mergeCell ref="B32:B33"/>
    <mergeCell ref="D70:D74"/>
    <mergeCell ref="D59:D60"/>
    <mergeCell ref="B68:B69"/>
    <mergeCell ref="C68:C69"/>
    <mergeCell ref="D68:D69"/>
    <mergeCell ref="A67:G67"/>
    <mergeCell ref="B59:B60"/>
    <mergeCell ref="C59:C60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A27" sqref="A27"/>
    </sheetView>
  </sheetViews>
  <sheetFormatPr defaultRowHeight="16.5"/>
  <cols>
    <col min="1" max="1" width="15.25" style="1088" customWidth="1"/>
    <col min="2" max="2" width="22.25" style="1088" customWidth="1"/>
    <col min="3" max="3" width="18.5" style="1089" customWidth="1"/>
    <col min="4" max="4" width="19.375" style="1088" customWidth="1"/>
    <col min="5" max="5" width="17.375" style="1088" customWidth="1"/>
    <col min="6" max="6" width="20.125" style="1088" customWidth="1"/>
    <col min="7" max="7" width="17.75" style="1088" customWidth="1"/>
    <col min="8" max="8" width="13.875" style="1088" customWidth="1"/>
    <col min="9" max="16384" width="9" style="1088"/>
  </cols>
  <sheetData>
    <row r="1" spans="1:11" ht="62.25" customHeight="1">
      <c r="A1" s="1152" t="s">
        <v>3120</v>
      </c>
      <c r="B1" s="1152"/>
      <c r="C1" s="1152"/>
      <c r="D1" s="1152"/>
      <c r="E1" s="1152"/>
      <c r="F1" s="1153"/>
      <c r="G1" s="1152"/>
      <c r="H1" s="1146"/>
      <c r="I1" s="1118"/>
      <c r="J1" s="1151"/>
      <c r="K1" s="1151"/>
    </row>
    <row r="2" spans="1:11" ht="36" customHeight="1">
      <c r="A2" s="1147" t="s">
        <v>3119</v>
      </c>
      <c r="B2" s="1147"/>
      <c r="C2" s="1150"/>
      <c r="D2" s="1149"/>
      <c r="E2" s="1149"/>
      <c r="F2" s="1149"/>
      <c r="G2" s="1148">
        <v>43922</v>
      </c>
      <c r="H2" s="1146"/>
      <c r="I2" s="1118"/>
      <c r="J2" s="1145"/>
      <c r="K2" s="1144"/>
    </row>
    <row r="3" spans="1:11" ht="23.25" customHeight="1">
      <c r="A3" s="1147" t="s">
        <v>3118</v>
      </c>
      <c r="B3" s="1147"/>
      <c r="C3" s="1147"/>
      <c r="D3" s="1147"/>
      <c r="E3" s="1147"/>
      <c r="F3" s="1147"/>
      <c r="G3" s="1147"/>
      <c r="H3" s="1146"/>
      <c r="I3" s="1118"/>
      <c r="J3" s="1145"/>
      <c r="K3" s="1144"/>
    </row>
    <row r="4" spans="1:11">
      <c r="A4" s="1133" t="s">
        <v>171</v>
      </c>
      <c r="B4" s="1133"/>
      <c r="C4" s="1134"/>
      <c r="D4" s="1133"/>
      <c r="E4" s="1133"/>
      <c r="F4" s="1133"/>
      <c r="G4" s="1133"/>
      <c r="H4" s="1119"/>
      <c r="I4" s="1119"/>
      <c r="J4" s="1133"/>
      <c r="K4" s="1133"/>
    </row>
    <row r="5" spans="1:11">
      <c r="A5" s="1104" t="s">
        <v>3117</v>
      </c>
      <c r="B5" s="1143"/>
      <c r="C5" s="1130"/>
      <c r="D5" s="1142"/>
      <c r="E5" s="1142"/>
      <c r="F5" s="1129"/>
      <c r="G5" s="1129"/>
    </row>
    <row r="6" spans="1:11">
      <c r="B6" s="1126" t="s">
        <v>703</v>
      </c>
      <c r="C6" s="1127" t="s">
        <v>3085</v>
      </c>
      <c r="D6" s="1126" t="s">
        <v>3092</v>
      </c>
      <c r="E6" s="1098" t="s">
        <v>3084</v>
      </c>
      <c r="F6" s="1098" t="s">
        <v>3084</v>
      </c>
      <c r="G6" s="1098" t="s">
        <v>3117</v>
      </c>
    </row>
    <row r="7" spans="1:11">
      <c r="B7" s="1124"/>
      <c r="C7" s="1125"/>
      <c r="D7" s="1124"/>
      <c r="E7" s="1098" t="s">
        <v>3083</v>
      </c>
      <c r="F7" s="1098" t="s">
        <v>1049</v>
      </c>
      <c r="G7" s="1098" t="s">
        <v>1050</v>
      </c>
    </row>
    <row r="8" spans="1:11">
      <c r="B8" s="1131" t="s">
        <v>3116</v>
      </c>
      <c r="C8" s="1138">
        <v>12</v>
      </c>
      <c r="D8" s="1141" t="s">
        <v>3115</v>
      </c>
      <c r="E8" s="1092">
        <v>43921</v>
      </c>
      <c r="F8" s="1092">
        <v>43925</v>
      </c>
      <c r="G8" s="1092">
        <v>43950</v>
      </c>
    </row>
    <row r="9" spans="1:11">
      <c r="B9" s="1131" t="s">
        <v>3114</v>
      </c>
      <c r="C9" s="1138">
        <v>14</v>
      </c>
      <c r="D9" s="1139"/>
      <c r="E9" s="1092">
        <f>E8+7</f>
        <v>43928</v>
      </c>
      <c r="F9" s="1092">
        <f>F8+7</f>
        <v>43932</v>
      </c>
      <c r="G9" s="1092">
        <f>G8+7</f>
        <v>43957</v>
      </c>
    </row>
    <row r="10" spans="1:11">
      <c r="B10" s="1131" t="s">
        <v>2993</v>
      </c>
      <c r="C10" s="1138">
        <v>11</v>
      </c>
      <c r="D10" s="1139"/>
      <c r="E10" s="1092">
        <f>E9+7</f>
        <v>43935</v>
      </c>
      <c r="F10" s="1092">
        <f>F9+7</f>
        <v>43939</v>
      </c>
      <c r="G10" s="1092">
        <f>G9+7</f>
        <v>43964</v>
      </c>
    </row>
    <row r="11" spans="1:11">
      <c r="B11" s="1131" t="s">
        <v>2992</v>
      </c>
      <c r="C11" s="1140">
        <v>8</v>
      </c>
      <c r="D11" s="1139"/>
      <c r="E11" s="1092">
        <f>E10+7</f>
        <v>43942</v>
      </c>
      <c r="F11" s="1092">
        <f>F10+7</f>
        <v>43946</v>
      </c>
      <c r="G11" s="1092">
        <f>G10+7</f>
        <v>43971</v>
      </c>
    </row>
    <row r="12" spans="1:11">
      <c r="B12" s="1131" t="s">
        <v>2991</v>
      </c>
      <c r="C12" s="1138">
        <v>34</v>
      </c>
      <c r="D12" s="1137"/>
      <c r="E12" s="1092">
        <f>E11+7</f>
        <v>43949</v>
      </c>
      <c r="F12" s="1092">
        <f>F11+7</f>
        <v>43953</v>
      </c>
      <c r="G12" s="1092">
        <f>G11+7</f>
        <v>43978</v>
      </c>
    </row>
    <row r="13" spans="1:11">
      <c r="B13" s="1136"/>
      <c r="C13" s="1136"/>
      <c r="D13" s="1121"/>
      <c r="E13" s="1114"/>
      <c r="F13" s="1114"/>
      <c r="G13" s="1135"/>
    </row>
    <row r="14" spans="1:11">
      <c r="A14" s="1133" t="s">
        <v>188</v>
      </c>
      <c r="B14" s="1133"/>
      <c r="C14" s="1134"/>
      <c r="D14" s="1133"/>
      <c r="E14" s="1133"/>
      <c r="F14" s="1133"/>
      <c r="G14" s="1133"/>
      <c r="H14" s="1119"/>
    </row>
    <row r="15" spans="1:11">
      <c r="A15" s="1104" t="s">
        <v>3113</v>
      </c>
    </row>
    <row r="16" spans="1:11">
      <c r="B16" s="1126" t="s">
        <v>703</v>
      </c>
      <c r="C16" s="1127" t="s">
        <v>3085</v>
      </c>
      <c r="D16" s="1126" t="s">
        <v>3092</v>
      </c>
      <c r="E16" s="1098" t="s">
        <v>3084</v>
      </c>
      <c r="F16" s="1098" t="s">
        <v>3084</v>
      </c>
      <c r="G16" s="1098" t="s">
        <v>3112</v>
      </c>
    </row>
    <row r="17" spans="1:8">
      <c r="B17" s="1124"/>
      <c r="C17" s="1125"/>
      <c r="D17" s="1124"/>
      <c r="E17" s="1098" t="s">
        <v>3083</v>
      </c>
      <c r="F17" s="1098" t="s">
        <v>1049</v>
      </c>
      <c r="G17" s="1098" t="s">
        <v>1050</v>
      </c>
    </row>
    <row r="18" spans="1:8">
      <c r="B18" s="1132" t="s">
        <v>3105</v>
      </c>
      <c r="C18" s="1131" t="s">
        <v>3111</v>
      </c>
      <c r="D18" s="1097" t="s">
        <v>3110</v>
      </c>
      <c r="E18" s="1091">
        <v>43920</v>
      </c>
      <c r="F18" s="1091">
        <v>43924</v>
      </c>
      <c r="G18" s="1091">
        <v>43955</v>
      </c>
    </row>
    <row r="19" spans="1:8">
      <c r="B19" s="1132" t="s">
        <v>3108</v>
      </c>
      <c r="C19" s="1131" t="s">
        <v>3109</v>
      </c>
      <c r="D19" s="1095"/>
      <c r="E19" s="1091">
        <f>E18+7</f>
        <v>43927</v>
      </c>
      <c r="F19" s="1091">
        <f>F18+7</f>
        <v>43931</v>
      </c>
      <c r="G19" s="1091">
        <f>G18+7</f>
        <v>43962</v>
      </c>
    </row>
    <row r="20" spans="1:8">
      <c r="B20" s="1132" t="s">
        <v>3108</v>
      </c>
      <c r="C20" s="1131" t="s">
        <v>3107</v>
      </c>
      <c r="D20" s="1095"/>
      <c r="E20" s="1091">
        <f>E19+7</f>
        <v>43934</v>
      </c>
      <c r="F20" s="1091">
        <f>F19+7</f>
        <v>43938</v>
      </c>
      <c r="G20" s="1091">
        <f>G19+7</f>
        <v>43969</v>
      </c>
    </row>
    <row r="21" spans="1:8">
      <c r="B21" s="1132" t="s">
        <v>3105</v>
      </c>
      <c r="C21" s="1131" t="s">
        <v>3106</v>
      </c>
      <c r="D21" s="1095"/>
      <c r="E21" s="1091">
        <f>E20+7</f>
        <v>43941</v>
      </c>
      <c r="F21" s="1091">
        <f>F20+7</f>
        <v>43945</v>
      </c>
      <c r="G21" s="1091">
        <f>G20+7</f>
        <v>43976</v>
      </c>
    </row>
    <row r="22" spans="1:8">
      <c r="B22" s="1132" t="s">
        <v>3105</v>
      </c>
      <c r="C22" s="1131" t="s">
        <v>3104</v>
      </c>
      <c r="D22" s="1093"/>
      <c r="E22" s="1091">
        <f>E21+7</f>
        <v>43948</v>
      </c>
      <c r="F22" s="1091">
        <f>F21+7</f>
        <v>43952</v>
      </c>
      <c r="G22" s="1091">
        <f>G21+7</f>
        <v>43983</v>
      </c>
    </row>
    <row r="23" spans="1:8">
      <c r="A23" s="1129"/>
      <c r="C23" s="1130"/>
      <c r="D23" s="1129"/>
    </row>
    <row r="24" spans="1:8" s="1118" customFormat="1">
      <c r="A24" s="1120" t="s">
        <v>3103</v>
      </c>
      <c r="B24" s="1120"/>
      <c r="C24" s="1120"/>
      <c r="D24" s="1120"/>
      <c r="E24" s="1120"/>
      <c r="F24" s="1120"/>
      <c r="G24" s="1120"/>
      <c r="H24" s="1119"/>
    </row>
    <row r="25" spans="1:8">
      <c r="A25" s="1128" t="s">
        <v>3102</v>
      </c>
    </row>
    <row r="26" spans="1:8">
      <c r="B26" s="1126" t="s">
        <v>703</v>
      </c>
      <c r="C26" s="1127" t="s">
        <v>3085</v>
      </c>
      <c r="D26" s="1126" t="s">
        <v>33</v>
      </c>
      <c r="E26" s="1098" t="s">
        <v>3084</v>
      </c>
      <c r="F26" s="1098" t="s">
        <v>3084</v>
      </c>
      <c r="G26" s="1098" t="s">
        <v>3102</v>
      </c>
    </row>
    <row r="27" spans="1:8">
      <c r="B27" s="1124"/>
      <c r="C27" s="1125"/>
      <c r="D27" s="1124"/>
      <c r="E27" s="1098" t="s">
        <v>3083</v>
      </c>
      <c r="F27" s="1098" t="s">
        <v>1049</v>
      </c>
      <c r="G27" s="1098" t="s">
        <v>36</v>
      </c>
    </row>
    <row r="28" spans="1:8">
      <c r="B28" s="1094" t="s">
        <v>3098</v>
      </c>
      <c r="C28" s="1094" t="s">
        <v>3101</v>
      </c>
      <c r="D28" s="1097" t="s">
        <v>3100</v>
      </c>
      <c r="E28" s="1092">
        <v>43923</v>
      </c>
      <c r="F28" s="1092">
        <v>43926</v>
      </c>
      <c r="G28" s="1092">
        <f>F28+3</f>
        <v>43929</v>
      </c>
    </row>
    <row r="29" spans="1:8">
      <c r="B29" s="1094" t="s">
        <v>3096</v>
      </c>
      <c r="C29" s="1094" t="s">
        <v>3099</v>
      </c>
      <c r="D29" s="1095"/>
      <c r="E29" s="1092">
        <f>E28+7</f>
        <v>43930</v>
      </c>
      <c r="F29" s="1092">
        <f>F28+7</f>
        <v>43933</v>
      </c>
      <c r="G29" s="1092">
        <f>G28+7</f>
        <v>43936</v>
      </c>
    </row>
    <row r="30" spans="1:8">
      <c r="B30" s="1094" t="s">
        <v>3098</v>
      </c>
      <c r="C30" s="1094" t="s">
        <v>3097</v>
      </c>
      <c r="D30" s="1095"/>
      <c r="E30" s="1092">
        <f>E29+7</f>
        <v>43937</v>
      </c>
      <c r="F30" s="1092">
        <f>F29+7</f>
        <v>43940</v>
      </c>
      <c r="G30" s="1092">
        <f>G29+7</f>
        <v>43943</v>
      </c>
    </row>
    <row r="31" spans="1:8">
      <c r="B31" s="1094" t="s">
        <v>3096</v>
      </c>
      <c r="C31" s="1094" t="s">
        <v>3095</v>
      </c>
      <c r="D31" s="1093"/>
      <c r="E31" s="1092">
        <f>E30+7</f>
        <v>43944</v>
      </c>
      <c r="F31" s="1092">
        <f>F30+7</f>
        <v>43947</v>
      </c>
      <c r="G31" s="1092">
        <f>G30+7</f>
        <v>43950</v>
      </c>
    </row>
    <row r="32" spans="1:8">
      <c r="C32" s="1088"/>
    </row>
    <row r="33" spans="1:8" s="1090" customFormat="1">
      <c r="B33" s="1123"/>
      <c r="C33" s="1122"/>
      <c r="D33" s="1121"/>
      <c r="E33" s="1114"/>
      <c r="F33" s="1114"/>
      <c r="G33" s="1114"/>
    </row>
    <row r="34" spans="1:8" s="1118" customFormat="1">
      <c r="A34" s="1120" t="s">
        <v>134</v>
      </c>
      <c r="B34" s="1120"/>
      <c r="C34" s="1120"/>
      <c r="D34" s="1120"/>
      <c r="E34" s="1120"/>
      <c r="F34" s="1120"/>
      <c r="G34" s="1120"/>
      <c r="H34" s="1119"/>
    </row>
    <row r="35" spans="1:8" s="1113" customFormat="1">
      <c r="A35" s="1104" t="s">
        <v>3094</v>
      </c>
      <c r="B35" s="1117"/>
      <c r="C35" s="1116"/>
      <c r="D35" s="1115"/>
      <c r="E35" s="1115"/>
      <c r="F35" s="1114"/>
      <c r="G35" s="1114"/>
      <c r="H35" s="1109"/>
    </row>
    <row r="36" spans="1:8" s="1113" customFormat="1">
      <c r="A36" s="1090"/>
      <c r="B36" s="1101" t="s">
        <v>703</v>
      </c>
      <c r="C36" s="1102" t="s">
        <v>3085</v>
      </c>
      <c r="D36" s="1101" t="s">
        <v>3092</v>
      </c>
      <c r="E36" s="1098" t="s">
        <v>3084</v>
      </c>
      <c r="F36" s="1098" t="s">
        <v>3084</v>
      </c>
      <c r="G36" s="1098" t="s">
        <v>3094</v>
      </c>
      <c r="H36" s="1090"/>
    </row>
    <row r="37" spans="1:8" s="1113" customFormat="1">
      <c r="A37" s="1090"/>
      <c r="B37" s="1099"/>
      <c r="C37" s="1100"/>
      <c r="D37" s="1099"/>
      <c r="E37" s="1098" t="s">
        <v>3083</v>
      </c>
      <c r="F37" s="1098" t="s">
        <v>1049</v>
      </c>
      <c r="G37" s="1098" t="s">
        <v>1050</v>
      </c>
      <c r="H37" s="1090"/>
    </row>
    <row r="38" spans="1:8" s="1113" customFormat="1">
      <c r="A38" s="1090"/>
      <c r="B38" s="1094" t="s">
        <v>2964</v>
      </c>
      <c r="C38" s="1094" t="s">
        <v>3091</v>
      </c>
      <c r="D38" s="1097" t="s">
        <v>3093</v>
      </c>
      <c r="E38" s="1092">
        <v>43923</v>
      </c>
      <c r="F38" s="1092">
        <v>43926</v>
      </c>
      <c r="G38" s="1092">
        <v>43965</v>
      </c>
      <c r="H38" s="1090"/>
    </row>
    <row r="39" spans="1:8" s="1113" customFormat="1">
      <c r="A39" s="1090"/>
      <c r="B39" s="1094" t="s">
        <v>2963</v>
      </c>
      <c r="C39" s="1094" t="s">
        <v>3089</v>
      </c>
      <c r="D39" s="1095"/>
      <c r="E39" s="1092">
        <f>E38+7</f>
        <v>43930</v>
      </c>
      <c r="F39" s="1092">
        <f>F38+7</f>
        <v>43933</v>
      </c>
      <c r="G39" s="1092">
        <f>G38+7</f>
        <v>43972</v>
      </c>
      <c r="H39" s="1090"/>
    </row>
    <row r="40" spans="1:8" s="1113" customFormat="1">
      <c r="A40" s="1090"/>
      <c r="B40" s="1094" t="s">
        <v>2961</v>
      </c>
      <c r="C40" s="1094" t="s">
        <v>3088</v>
      </c>
      <c r="D40" s="1095"/>
      <c r="E40" s="1092">
        <f>E39+7</f>
        <v>43937</v>
      </c>
      <c r="F40" s="1092">
        <f>F39+7</f>
        <v>43940</v>
      </c>
      <c r="G40" s="1092">
        <f>G39+7</f>
        <v>43979</v>
      </c>
      <c r="H40" s="1090"/>
    </row>
    <row r="41" spans="1:8" s="1113" customFormat="1">
      <c r="A41" s="1090"/>
      <c r="B41" s="1094" t="s">
        <v>2959</v>
      </c>
      <c r="C41" s="1094" t="s">
        <v>3087</v>
      </c>
      <c r="D41" s="1095"/>
      <c r="E41" s="1092">
        <f>E40+7</f>
        <v>43944</v>
      </c>
      <c r="F41" s="1092">
        <f>F40+7</f>
        <v>43947</v>
      </c>
      <c r="G41" s="1092">
        <f>G40+7</f>
        <v>43986</v>
      </c>
      <c r="H41" s="1090"/>
    </row>
    <row r="42" spans="1:8" s="1113" customFormat="1">
      <c r="A42" s="1090"/>
      <c r="B42" s="1094" t="s">
        <v>2957</v>
      </c>
      <c r="C42" s="1094" t="s">
        <v>3086</v>
      </c>
      <c r="D42" s="1093"/>
      <c r="E42" s="1092">
        <f>E41+7</f>
        <v>43951</v>
      </c>
      <c r="F42" s="1092">
        <f>F41+7</f>
        <v>43954</v>
      </c>
      <c r="G42" s="1092">
        <f>G41+7</f>
        <v>43993</v>
      </c>
      <c r="H42" s="1090"/>
    </row>
    <row r="43" spans="1:8" s="1090" customFormat="1">
      <c r="B43" s="1112"/>
    </row>
    <row r="44" spans="1:8" s="1090" customFormat="1">
      <c r="A44" s="1104" t="s">
        <v>2965</v>
      </c>
      <c r="B44" s="1111"/>
      <c r="C44" s="1110"/>
      <c r="D44" s="1104"/>
      <c r="E44" s="1104"/>
      <c r="F44" s="1104"/>
      <c r="G44" s="1109"/>
    </row>
    <row r="45" spans="1:8" s="1090" customFormat="1">
      <c r="B45" s="1101" t="s">
        <v>703</v>
      </c>
      <c r="C45" s="1102" t="s">
        <v>3085</v>
      </c>
      <c r="D45" s="1101" t="s">
        <v>3092</v>
      </c>
      <c r="E45" s="1098" t="s">
        <v>3084</v>
      </c>
      <c r="F45" s="1098" t="s">
        <v>3084</v>
      </c>
      <c r="G45" s="1098" t="s">
        <v>2965</v>
      </c>
    </row>
    <row r="46" spans="1:8" s="1090" customFormat="1">
      <c r="B46" s="1099"/>
      <c r="C46" s="1100"/>
      <c r="D46" s="1099"/>
      <c r="E46" s="1098" t="s">
        <v>3083</v>
      </c>
      <c r="F46" s="1098" t="s">
        <v>1049</v>
      </c>
      <c r="G46" s="1098" t="s">
        <v>1050</v>
      </c>
    </row>
    <row r="47" spans="1:8" s="1090" customFormat="1">
      <c r="B47" s="1094" t="s">
        <v>2964</v>
      </c>
      <c r="C47" s="1094" t="s">
        <v>3091</v>
      </c>
      <c r="D47" s="1097" t="s">
        <v>3090</v>
      </c>
      <c r="E47" s="1092">
        <v>43923</v>
      </c>
      <c r="F47" s="1092">
        <v>43926</v>
      </c>
      <c r="G47" s="1092">
        <v>43949</v>
      </c>
    </row>
    <row r="48" spans="1:8" s="1090" customFormat="1">
      <c r="B48" s="1094" t="s">
        <v>2963</v>
      </c>
      <c r="C48" s="1094" t="s">
        <v>3089</v>
      </c>
      <c r="D48" s="1095"/>
      <c r="E48" s="1092">
        <f>E47+7</f>
        <v>43930</v>
      </c>
      <c r="F48" s="1092">
        <f>F47+7</f>
        <v>43933</v>
      </c>
      <c r="G48" s="1092">
        <f>G47+7</f>
        <v>43956</v>
      </c>
    </row>
    <row r="49" spans="1:7" s="1090" customFormat="1">
      <c r="B49" s="1094" t="s">
        <v>2961</v>
      </c>
      <c r="C49" s="1094" t="s">
        <v>3088</v>
      </c>
      <c r="D49" s="1095"/>
      <c r="E49" s="1092">
        <f>E48+7</f>
        <v>43937</v>
      </c>
      <c r="F49" s="1092">
        <f>F48+7</f>
        <v>43940</v>
      </c>
      <c r="G49" s="1092">
        <f>G48+7</f>
        <v>43963</v>
      </c>
    </row>
    <row r="50" spans="1:7" s="1090" customFormat="1">
      <c r="B50" s="1094" t="s">
        <v>2959</v>
      </c>
      <c r="C50" s="1094" t="s">
        <v>3087</v>
      </c>
      <c r="D50" s="1095"/>
      <c r="E50" s="1092">
        <f>E49+7</f>
        <v>43944</v>
      </c>
      <c r="F50" s="1092">
        <f>F49+7</f>
        <v>43947</v>
      </c>
      <c r="G50" s="1092">
        <f>G49+7</f>
        <v>43970</v>
      </c>
    </row>
    <row r="51" spans="1:7" s="1090" customFormat="1">
      <c r="B51" s="1094" t="s">
        <v>2957</v>
      </c>
      <c r="C51" s="1094" t="s">
        <v>3086</v>
      </c>
      <c r="D51" s="1093"/>
      <c r="E51" s="1092">
        <f>E50+7</f>
        <v>43951</v>
      </c>
      <c r="F51" s="1092">
        <f>F50+7</f>
        <v>43954</v>
      </c>
      <c r="G51" s="1092">
        <f>G50+7</f>
        <v>43977</v>
      </c>
    </row>
    <row r="52" spans="1:7" s="1090" customFormat="1">
      <c r="B52" s="1108"/>
      <c r="C52" s="1103"/>
    </row>
    <row r="53" spans="1:7" s="1090" customFormat="1">
      <c r="A53" s="1104"/>
      <c r="B53" s="1105"/>
      <c r="C53" s="1107"/>
      <c r="D53" s="1106"/>
      <c r="E53" s="1106"/>
      <c r="F53" s="1105"/>
    </row>
    <row r="54" spans="1:7" s="1090" customFormat="1">
      <c r="A54" s="1104" t="s">
        <v>2941</v>
      </c>
      <c r="C54" s="1103"/>
    </row>
    <row r="55" spans="1:7" s="1090" customFormat="1">
      <c r="B55" s="1101" t="s">
        <v>703</v>
      </c>
      <c r="C55" s="1102" t="s">
        <v>3085</v>
      </c>
      <c r="D55" s="1101" t="s">
        <v>33</v>
      </c>
      <c r="E55" s="1098" t="s">
        <v>3084</v>
      </c>
      <c r="F55" s="1098" t="s">
        <v>3084</v>
      </c>
      <c r="G55" s="1098" t="s">
        <v>2941</v>
      </c>
    </row>
    <row r="56" spans="1:7" s="1090" customFormat="1" ht="13.5" customHeight="1">
      <c r="B56" s="1099"/>
      <c r="C56" s="1100"/>
      <c r="D56" s="1099"/>
      <c r="E56" s="1098" t="s">
        <v>3083</v>
      </c>
      <c r="F56" s="1098" t="s">
        <v>35</v>
      </c>
      <c r="G56" s="1098" t="s">
        <v>36</v>
      </c>
    </row>
    <row r="57" spans="1:7" s="1090" customFormat="1" ht="19.5" customHeight="1">
      <c r="B57" s="1094" t="s">
        <v>3082</v>
      </c>
      <c r="C57" s="1094" t="s">
        <v>3081</v>
      </c>
      <c r="D57" s="1097" t="s">
        <v>3080</v>
      </c>
      <c r="E57" s="1092">
        <f>F57-4</f>
        <v>43914</v>
      </c>
      <c r="F57" s="1092">
        <v>43918</v>
      </c>
      <c r="G57" s="1092">
        <v>43955</v>
      </c>
    </row>
    <row r="58" spans="1:7" s="1090" customFormat="1" ht="18.75" customHeight="1">
      <c r="B58" s="1096" t="s">
        <v>3079</v>
      </c>
      <c r="C58" s="1096" t="s">
        <v>3078</v>
      </c>
      <c r="D58" s="1095"/>
      <c r="E58" s="1092">
        <f>E57+7</f>
        <v>43921</v>
      </c>
      <c r="F58" s="1092">
        <f>F57+7</f>
        <v>43925</v>
      </c>
      <c r="G58" s="1091">
        <f>G57+7</f>
        <v>43962</v>
      </c>
    </row>
    <row r="59" spans="1:7" s="1090" customFormat="1" ht="19.5" customHeight="1">
      <c r="B59" s="1094" t="s">
        <v>3077</v>
      </c>
      <c r="C59" s="1094" t="s">
        <v>3076</v>
      </c>
      <c r="D59" s="1095"/>
      <c r="E59" s="1092">
        <f>E58+7</f>
        <v>43928</v>
      </c>
      <c r="F59" s="1092">
        <f>F58+7</f>
        <v>43932</v>
      </c>
      <c r="G59" s="1091">
        <f>G58+7</f>
        <v>43969</v>
      </c>
    </row>
    <row r="60" spans="1:7" s="1090" customFormat="1">
      <c r="B60" s="1094" t="s">
        <v>3075</v>
      </c>
      <c r="C60" s="1094" t="s">
        <v>3074</v>
      </c>
      <c r="D60" s="1095"/>
      <c r="E60" s="1092">
        <f>E59+7</f>
        <v>43935</v>
      </c>
      <c r="F60" s="1092">
        <f>F59+7</f>
        <v>43939</v>
      </c>
      <c r="G60" s="1091">
        <f>G59+7</f>
        <v>43976</v>
      </c>
    </row>
    <row r="61" spans="1:7" s="1090" customFormat="1" ht="19.5" customHeight="1">
      <c r="B61" s="1094" t="s">
        <v>3073</v>
      </c>
      <c r="C61" s="1094" t="s">
        <v>3072</v>
      </c>
      <c r="D61" s="1093"/>
      <c r="E61" s="1092">
        <f>E60+7</f>
        <v>43942</v>
      </c>
      <c r="F61" s="1092">
        <f>F60+7</f>
        <v>43946</v>
      </c>
      <c r="G61" s="1091">
        <f>G60+7</f>
        <v>43983</v>
      </c>
    </row>
    <row r="62" spans="1:7">
      <c r="C62" s="1088"/>
    </row>
  </sheetData>
  <mergeCells count="30">
    <mergeCell ref="B36:B37"/>
    <mergeCell ref="C36:C37"/>
    <mergeCell ref="D36:D37"/>
    <mergeCell ref="B55:B56"/>
    <mergeCell ref="C55:C56"/>
    <mergeCell ref="D55:D56"/>
    <mergeCell ref="D38:D42"/>
    <mergeCell ref="B45:B46"/>
    <mergeCell ref="C45:C46"/>
    <mergeCell ref="D45:D46"/>
    <mergeCell ref="C6:C7"/>
    <mergeCell ref="B6:B7"/>
    <mergeCell ref="D6:D7"/>
    <mergeCell ref="D8:D12"/>
    <mergeCell ref="D47:D51"/>
    <mergeCell ref="D57:D61"/>
    <mergeCell ref="A24:G24"/>
    <mergeCell ref="A34:G34"/>
    <mergeCell ref="C26:C27"/>
    <mergeCell ref="D28:D31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0"/>
  <sheetViews>
    <sheetView workbookViewId="0">
      <selection activeCell="J11" sqref="J11"/>
    </sheetView>
  </sheetViews>
  <sheetFormatPr defaultRowHeight="15.75"/>
  <cols>
    <col min="1" max="1" width="5.25" style="1156" customWidth="1"/>
    <col min="2" max="2" width="40.375" style="1155" customWidth="1"/>
    <col min="3" max="3" width="13.125" style="1155" customWidth="1"/>
    <col min="4" max="4" width="9.75" style="1154" customWidth="1"/>
    <col min="5" max="5" width="12.5" style="1155" customWidth="1"/>
    <col min="6" max="6" width="15" style="1155" customWidth="1"/>
    <col min="7" max="7" width="13.125" style="1154" customWidth="1"/>
    <col min="8" max="9" width="9" style="1154"/>
    <col min="10" max="10" width="19.125" style="1154" customWidth="1"/>
    <col min="11" max="16384" width="9" style="1154"/>
  </cols>
  <sheetData>
    <row r="1" spans="1:13" ht="49.5" customHeight="1">
      <c r="A1" s="1305" t="s">
        <v>3185</v>
      </c>
      <c r="B1" s="1305"/>
      <c r="C1" s="1305"/>
      <c r="D1" s="1305"/>
      <c r="E1" s="1305"/>
      <c r="F1" s="1305"/>
    </row>
    <row r="2" spans="1:13">
      <c r="A2" s="1302"/>
      <c r="B2" s="1304" t="s">
        <v>3070</v>
      </c>
      <c r="C2" s="1304"/>
      <c r="D2" s="1304"/>
      <c r="E2" s="1304"/>
      <c r="F2" s="1303">
        <v>43922</v>
      </c>
    </row>
    <row r="3" spans="1:13">
      <c r="A3" s="1302"/>
      <c r="B3" s="1301" t="s">
        <v>3069</v>
      </c>
      <c r="C3" s="1300"/>
      <c r="D3" s="1300"/>
      <c r="E3" s="1300"/>
      <c r="F3" s="1300"/>
    </row>
    <row r="4" spans="1:13" ht="17.25">
      <c r="A4" s="1299" t="s">
        <v>3184</v>
      </c>
      <c r="B4" s="1299"/>
      <c r="C4" s="1298"/>
      <c r="D4" s="1297"/>
      <c r="E4" s="1297"/>
      <c r="F4" s="1296"/>
    </row>
    <row r="5" spans="1:13" s="1168" customFormat="1" ht="17.25">
      <c r="A5" s="1228" t="s">
        <v>30</v>
      </c>
      <c r="B5" s="1228"/>
      <c r="C5" s="1226"/>
      <c r="D5" s="1234"/>
      <c r="E5" s="1234"/>
      <c r="F5" s="1295"/>
      <c r="G5" s="1207"/>
    </row>
    <row r="6" spans="1:13" ht="17.25">
      <c r="A6" s="1294"/>
      <c r="B6" s="1171" t="s">
        <v>31</v>
      </c>
      <c r="C6" s="1171" t="s">
        <v>32</v>
      </c>
      <c r="D6" s="1171" t="s">
        <v>8</v>
      </c>
      <c r="E6" s="1174" t="s">
        <v>3125</v>
      </c>
      <c r="F6" s="1170" t="s">
        <v>30</v>
      </c>
    </row>
    <row r="7" spans="1:13" ht="18" thickBot="1">
      <c r="A7" s="1294"/>
      <c r="B7" s="1171"/>
      <c r="C7" s="1171"/>
      <c r="D7" s="1171"/>
      <c r="E7" s="1170" t="s">
        <v>35</v>
      </c>
      <c r="F7" s="1170" t="s">
        <v>36</v>
      </c>
    </row>
    <row r="8" spans="1:13" ht="18" thickBot="1">
      <c r="A8" s="1167"/>
      <c r="B8" s="1238" t="s">
        <v>3183</v>
      </c>
      <c r="C8" s="1238" t="s">
        <v>3182</v>
      </c>
      <c r="D8" s="1293" t="s">
        <v>191</v>
      </c>
      <c r="E8" s="1161">
        <v>43926</v>
      </c>
      <c r="F8" s="1161">
        <f>E8+30</f>
        <v>43956</v>
      </c>
    </row>
    <row r="9" spans="1:13" ht="18" thickBot="1">
      <c r="A9" s="1167"/>
      <c r="B9" s="1238" t="s">
        <v>3181</v>
      </c>
      <c r="C9" s="1238" t="s">
        <v>3180</v>
      </c>
      <c r="D9" s="1291"/>
      <c r="E9" s="1161">
        <f>E8+7</f>
        <v>43933</v>
      </c>
      <c r="F9" s="1161">
        <f>E9+30</f>
        <v>43963</v>
      </c>
    </row>
    <row r="10" spans="1:13" ht="18" thickBot="1">
      <c r="A10" s="1167"/>
      <c r="B10" s="1238" t="s">
        <v>3179</v>
      </c>
      <c r="C10" s="1238" t="s">
        <v>3178</v>
      </c>
      <c r="D10" s="1291"/>
      <c r="E10" s="1161">
        <f>E9+7</f>
        <v>43940</v>
      </c>
      <c r="F10" s="1161">
        <f>E10+30</f>
        <v>43970</v>
      </c>
    </row>
    <row r="11" spans="1:13" ht="17.25">
      <c r="A11" s="1167"/>
      <c r="B11" s="1292" t="s">
        <v>3177</v>
      </c>
      <c r="C11" s="1292" t="s">
        <v>3176</v>
      </c>
      <c r="D11" s="1291"/>
      <c r="E11" s="1286">
        <f>E10+7</f>
        <v>43947</v>
      </c>
      <c r="F11" s="1286">
        <f>E11+30</f>
        <v>43977</v>
      </c>
    </row>
    <row r="12" spans="1:13" s="1155" customFormat="1" ht="17.25">
      <c r="A12" s="1290"/>
      <c r="B12" s="1289" t="s">
        <v>3175</v>
      </c>
      <c r="C12" s="1288" t="s">
        <v>3174</v>
      </c>
      <c r="D12" s="1287"/>
      <c r="E12" s="1286" t="s">
        <v>3173</v>
      </c>
      <c r="F12" s="1286" t="s">
        <v>3172</v>
      </c>
    </row>
    <row r="13" spans="1:13" s="1168" customFormat="1" ht="17.25">
      <c r="A13" s="1228" t="s">
        <v>42</v>
      </c>
      <c r="B13" s="1228"/>
      <c r="C13" s="1235"/>
      <c r="D13" s="1226"/>
      <c r="E13" s="1226"/>
      <c r="F13" s="1234"/>
      <c r="G13" s="1207"/>
    </row>
    <row r="14" spans="1:13" ht="17.25">
      <c r="A14" s="1167"/>
      <c r="B14" s="1171" t="s">
        <v>31</v>
      </c>
      <c r="C14" s="1187" t="s">
        <v>32</v>
      </c>
      <c r="D14" s="1171" t="s">
        <v>8</v>
      </c>
      <c r="E14" s="1174" t="s">
        <v>3125</v>
      </c>
      <c r="F14" s="1170" t="s">
        <v>182</v>
      </c>
    </row>
    <row r="15" spans="1:13" ht="18" thickBot="1">
      <c r="A15" s="1167"/>
      <c r="B15" s="1171"/>
      <c r="C15" s="1185"/>
      <c r="D15" s="1171"/>
      <c r="E15" s="1170" t="s">
        <v>35</v>
      </c>
      <c r="F15" s="1170" t="s">
        <v>36</v>
      </c>
      <c r="I15" s="1285"/>
      <c r="J15" s="1282"/>
      <c r="K15" s="1282"/>
      <c r="L15" s="1282"/>
      <c r="M15" s="1282"/>
    </row>
    <row r="16" spans="1:13" ht="18" customHeight="1" thickBot="1">
      <c r="A16" s="1167"/>
      <c r="B16" s="1265" t="s">
        <v>3170</v>
      </c>
      <c r="C16" s="1264" t="s">
        <v>2298</v>
      </c>
      <c r="D16" s="1169" t="s">
        <v>191</v>
      </c>
      <c r="E16" s="1161">
        <v>43925</v>
      </c>
      <c r="F16" s="1161">
        <f>E16+33</f>
        <v>43958</v>
      </c>
      <c r="I16" s="1282"/>
      <c r="J16" s="1282"/>
      <c r="K16" s="1282"/>
      <c r="L16" s="1282"/>
      <c r="M16" s="1282"/>
    </row>
    <row r="17" spans="1:17" ht="18" customHeight="1" thickBot="1">
      <c r="A17" s="1167"/>
      <c r="B17" s="1265" t="s">
        <v>3169</v>
      </c>
      <c r="C17" s="1264" t="s">
        <v>2297</v>
      </c>
      <c r="D17" s="1166"/>
      <c r="E17" s="1161">
        <f>E16+7</f>
        <v>43932</v>
      </c>
      <c r="F17" s="1161">
        <f>E17+33</f>
        <v>43965</v>
      </c>
      <c r="I17" s="1282"/>
      <c r="J17" s="1282"/>
      <c r="K17" s="1282"/>
      <c r="L17" s="1282"/>
      <c r="M17" s="1282"/>
    </row>
    <row r="18" spans="1:17" ht="18" customHeight="1" thickBot="1">
      <c r="A18" s="1167"/>
      <c r="B18" s="1265" t="s">
        <v>381</v>
      </c>
      <c r="C18" s="1264" t="s">
        <v>3168</v>
      </c>
      <c r="D18" s="1166"/>
      <c r="E18" s="1161">
        <f>E17+7</f>
        <v>43939</v>
      </c>
      <c r="F18" s="1161">
        <f>E18+33</f>
        <v>43972</v>
      </c>
      <c r="I18" s="1282"/>
      <c r="J18" s="1282"/>
      <c r="K18" s="1282"/>
      <c r="L18" s="1282"/>
      <c r="M18" s="1282"/>
    </row>
    <row r="19" spans="1:17" ht="18" customHeight="1" thickBot="1">
      <c r="A19" s="1167"/>
      <c r="B19" s="1265" t="s">
        <v>382</v>
      </c>
      <c r="C19" s="1264" t="s">
        <v>2294</v>
      </c>
      <c r="D19" s="1163"/>
      <c r="E19" s="1161">
        <f>E18+7</f>
        <v>43946</v>
      </c>
      <c r="F19" s="1161">
        <f>E19+33</f>
        <v>43979</v>
      </c>
      <c r="I19" s="1282"/>
      <c r="J19" s="1282"/>
      <c r="K19" s="1282"/>
      <c r="L19" s="1282"/>
      <c r="M19" s="1282"/>
    </row>
    <row r="20" spans="1:17" ht="18" customHeight="1">
      <c r="A20" s="1167"/>
      <c r="B20" s="1283"/>
      <c r="C20" s="1283"/>
      <c r="D20" s="1284"/>
      <c r="E20" s="1284"/>
      <c r="F20" s="1283"/>
      <c r="I20" s="1282"/>
      <c r="J20" s="1282"/>
      <c r="K20" s="1282"/>
      <c r="L20" s="1282"/>
      <c r="M20" s="1282"/>
    </row>
    <row r="21" spans="1:17" ht="17.25">
      <c r="A21" s="1279" t="s">
        <v>227</v>
      </c>
      <c r="B21" s="1280"/>
      <c r="C21" s="1279"/>
      <c r="D21" s="1279"/>
      <c r="E21" s="1279"/>
      <c r="F21" s="1281"/>
    </row>
    <row r="22" spans="1:17" s="1168" customFormat="1" ht="17.25">
      <c r="A22" s="1279" t="s">
        <v>230</v>
      </c>
      <c r="B22" s="1280"/>
      <c r="C22" s="1280"/>
      <c r="D22" s="1279"/>
      <c r="E22" s="1279"/>
      <c r="F22" s="1278"/>
    </row>
    <row r="23" spans="1:17" s="1168" customFormat="1" ht="34.5">
      <c r="A23" s="1277"/>
      <c r="B23" s="1169" t="s">
        <v>31</v>
      </c>
      <c r="C23" s="1169" t="s">
        <v>32</v>
      </c>
      <c r="D23" s="1169" t="s">
        <v>8</v>
      </c>
      <c r="E23" s="1174" t="s">
        <v>3125</v>
      </c>
      <c r="F23" s="1273" t="s">
        <v>230</v>
      </c>
      <c r="G23" s="1207"/>
    </row>
    <row r="24" spans="1:17" s="1168" customFormat="1" ht="18" thickBot="1">
      <c r="A24" s="1277"/>
      <c r="B24" s="1163"/>
      <c r="C24" s="1163"/>
      <c r="D24" s="1163"/>
      <c r="E24" s="1273" t="s">
        <v>35</v>
      </c>
      <c r="F24" s="1273" t="s">
        <v>36</v>
      </c>
    </row>
    <row r="25" spans="1:17" s="1168" customFormat="1" ht="18" thickBot="1">
      <c r="A25" s="1277"/>
      <c r="B25" s="1199" t="s">
        <v>325</v>
      </c>
      <c r="C25" s="1199" t="s">
        <v>222</v>
      </c>
      <c r="D25" s="1169" t="s">
        <v>157</v>
      </c>
      <c r="E25" s="1161">
        <v>43927</v>
      </c>
      <c r="F25" s="1161">
        <f>E25+27</f>
        <v>43954</v>
      </c>
    </row>
    <row r="26" spans="1:17" s="1168" customFormat="1" ht="18" thickBot="1">
      <c r="A26" s="1277"/>
      <c r="B26" s="1199" t="s">
        <v>592</v>
      </c>
      <c r="C26" s="1199" t="s">
        <v>224</v>
      </c>
      <c r="D26" s="1166"/>
      <c r="E26" s="1161">
        <f>E25+7</f>
        <v>43934</v>
      </c>
      <c r="F26" s="1161">
        <f>E26+27</f>
        <v>43961</v>
      </c>
    </row>
    <row r="27" spans="1:17" s="1168" customFormat="1" ht="18" thickBot="1">
      <c r="A27" s="1277"/>
      <c r="B27" s="1199" t="s">
        <v>326</v>
      </c>
      <c r="C27" s="1199" t="s">
        <v>232</v>
      </c>
      <c r="D27" s="1166"/>
      <c r="E27" s="1161">
        <f>E26+7</f>
        <v>43941</v>
      </c>
      <c r="F27" s="1161">
        <f>E27+27</f>
        <v>43968</v>
      </c>
    </row>
    <row r="28" spans="1:17" s="1168" customFormat="1" ht="18" thickBot="1">
      <c r="A28" s="1277"/>
      <c r="B28" s="1199" t="s">
        <v>3166</v>
      </c>
      <c r="C28" s="1199" t="s">
        <v>252</v>
      </c>
      <c r="D28" s="1166"/>
      <c r="E28" s="1161">
        <f>E27+7</f>
        <v>43948</v>
      </c>
      <c r="F28" s="1161">
        <f>E28+27</f>
        <v>43975</v>
      </c>
    </row>
    <row r="29" spans="1:17" s="1168" customFormat="1" ht="18" thickBot="1">
      <c r="A29" s="1277"/>
      <c r="B29" s="1199" t="s">
        <v>3165</v>
      </c>
      <c r="C29" s="1199" t="s">
        <v>74</v>
      </c>
      <c r="D29" s="1163"/>
      <c r="E29" s="1161">
        <f>E28+7</f>
        <v>43955</v>
      </c>
      <c r="F29" s="1161">
        <f>E29+27</f>
        <v>43982</v>
      </c>
    </row>
    <row r="30" spans="1:17" s="1276" customFormat="1" ht="17.25">
      <c r="A30" s="1190" t="s">
        <v>87</v>
      </c>
      <c r="B30" s="1190"/>
      <c r="C30" s="1190"/>
      <c r="D30" s="1190"/>
      <c r="E30" s="1275"/>
      <c r="F30" s="1275"/>
      <c r="G30" s="1195"/>
      <c r="H30" s="1270"/>
    </row>
    <row r="31" spans="1:17" s="1168" customFormat="1" ht="17.25">
      <c r="A31" s="1275" t="s">
        <v>234</v>
      </c>
      <c r="B31" s="1275"/>
      <c r="C31" s="1275"/>
      <c r="D31" s="1275"/>
      <c r="E31" s="1275"/>
      <c r="F31" s="1275"/>
      <c r="G31" s="1207"/>
      <c r="H31" s="1270"/>
    </row>
    <row r="32" spans="1:17" ht="17.25">
      <c r="A32" s="1167"/>
      <c r="B32" s="1169" t="s">
        <v>3171</v>
      </c>
      <c r="C32" s="1169" t="s">
        <v>32</v>
      </c>
      <c r="D32" s="1169" t="s">
        <v>8</v>
      </c>
      <c r="E32" s="1174" t="s">
        <v>3125</v>
      </c>
      <c r="F32" s="1273" t="s">
        <v>234</v>
      </c>
      <c r="H32" s="1270"/>
      <c r="J32" s="1274"/>
      <c r="K32" s="1274"/>
      <c r="L32" s="1274"/>
      <c r="M32" s="1274"/>
      <c r="N32" s="1274"/>
      <c r="O32" s="1274"/>
      <c r="P32" s="1274"/>
      <c r="Q32" s="1274"/>
    </row>
    <row r="33" spans="1:17" ht="18" thickBot="1">
      <c r="A33" s="1167"/>
      <c r="B33" s="1163"/>
      <c r="C33" s="1163"/>
      <c r="D33" s="1163"/>
      <c r="E33" s="1273" t="s">
        <v>35</v>
      </c>
      <c r="F33" s="1273" t="s">
        <v>36</v>
      </c>
      <c r="H33" s="1270"/>
      <c r="J33" s="1269"/>
      <c r="K33" s="1269"/>
      <c r="L33" s="1268"/>
      <c r="M33" s="1268"/>
      <c r="N33" s="1266"/>
      <c r="O33" s="1266"/>
      <c r="P33" s="1266"/>
      <c r="Q33" s="1272"/>
    </row>
    <row r="34" spans="1:17" ht="18" thickBot="1">
      <c r="A34" s="1167"/>
      <c r="B34" s="1265" t="s">
        <v>3170</v>
      </c>
      <c r="C34" s="1264" t="s">
        <v>2298</v>
      </c>
      <c r="D34" s="1169" t="s">
        <v>2994</v>
      </c>
      <c r="E34" s="1161">
        <v>43925</v>
      </c>
      <c r="F34" s="1161">
        <f>E34+33</f>
        <v>43958</v>
      </c>
      <c r="H34" s="1270"/>
      <c r="J34" s="1269"/>
      <c r="K34" s="1269"/>
      <c r="L34" s="1271"/>
      <c r="M34" s="1268"/>
      <c r="N34" s="1266"/>
      <c r="O34" s="1266"/>
      <c r="P34" s="1266"/>
      <c r="Q34" s="1249"/>
    </row>
    <row r="35" spans="1:17" ht="18" thickBot="1">
      <c r="A35" s="1167"/>
      <c r="B35" s="1265" t="s">
        <v>3169</v>
      </c>
      <c r="C35" s="1264" t="s">
        <v>2297</v>
      </c>
      <c r="D35" s="1166"/>
      <c r="E35" s="1161">
        <f>E34+7</f>
        <v>43932</v>
      </c>
      <c r="F35" s="1161">
        <f>E35+33</f>
        <v>43965</v>
      </c>
      <c r="H35" s="1270"/>
      <c r="J35" s="1269"/>
      <c r="K35" s="1269"/>
      <c r="L35" s="1263"/>
      <c r="M35" s="1268"/>
      <c r="N35" s="1267"/>
      <c r="O35" s="1266"/>
      <c r="P35" s="1266"/>
      <c r="Q35" s="1249"/>
    </row>
    <row r="36" spans="1:17" ht="18" thickBot="1">
      <c r="A36" s="1167"/>
      <c r="B36" s="1265" t="s">
        <v>381</v>
      </c>
      <c r="C36" s="1264" t="s">
        <v>3168</v>
      </c>
      <c r="D36" s="1166"/>
      <c r="E36" s="1161">
        <f>E35+7</f>
        <v>43939</v>
      </c>
      <c r="F36" s="1161">
        <f>E36+33</f>
        <v>43972</v>
      </c>
      <c r="J36" s="1269"/>
      <c r="K36" s="1269"/>
      <c r="L36" s="1263"/>
      <c r="M36" s="1268"/>
      <c r="N36" s="1267"/>
      <c r="O36" s="1266"/>
      <c r="P36" s="1266"/>
      <c r="Q36" s="1249"/>
    </row>
    <row r="37" spans="1:17" ht="18" thickBot="1">
      <c r="A37" s="1167"/>
      <c r="B37" s="1265" t="s">
        <v>382</v>
      </c>
      <c r="C37" s="1264" t="s">
        <v>2294</v>
      </c>
      <c r="D37" s="1166"/>
      <c r="E37" s="1161">
        <f>E36+7</f>
        <v>43946</v>
      </c>
      <c r="F37" s="1161">
        <f>E37+33</f>
        <v>43979</v>
      </c>
      <c r="J37" s="1263"/>
      <c r="K37" s="1263"/>
      <c r="L37" s="1263"/>
      <c r="M37" s="1262"/>
      <c r="N37" s="1261"/>
      <c r="O37" s="1260"/>
      <c r="P37" s="1260"/>
      <c r="Q37" s="1249"/>
    </row>
    <row r="38" spans="1:17" s="1168" customFormat="1" ht="17.25">
      <c r="A38" s="1176" t="s">
        <v>236</v>
      </c>
      <c r="B38" s="1259"/>
      <c r="C38" s="1176"/>
      <c r="D38" s="1176"/>
      <c r="E38" s="1176"/>
      <c r="F38" s="1176"/>
      <c r="G38" s="1207"/>
      <c r="J38" s="1258"/>
      <c r="K38" s="1256"/>
      <c r="L38" s="1252"/>
      <c r="M38" s="1250"/>
      <c r="N38" s="1250"/>
      <c r="O38" s="1250"/>
      <c r="P38" s="1250"/>
      <c r="Q38" s="1249"/>
    </row>
    <row r="39" spans="1:17" ht="17.25">
      <c r="A39" s="1167"/>
      <c r="B39" s="1202" t="s">
        <v>31</v>
      </c>
      <c r="C39" s="1202" t="s">
        <v>32</v>
      </c>
      <c r="D39" s="1202" t="s">
        <v>8</v>
      </c>
      <c r="E39" s="1174" t="s">
        <v>3125</v>
      </c>
      <c r="F39" s="1224" t="s">
        <v>236</v>
      </c>
      <c r="J39" s="1257"/>
      <c r="K39" s="1256"/>
      <c r="L39" s="1252"/>
      <c r="M39" s="1251"/>
      <c r="N39" s="1255"/>
      <c r="O39" s="1255"/>
      <c r="P39" s="1255"/>
      <c r="Q39" s="1249"/>
    </row>
    <row r="40" spans="1:17" ht="18" thickBot="1">
      <c r="A40" s="1167"/>
      <c r="B40" s="1202"/>
      <c r="C40" s="1202"/>
      <c r="D40" s="1202"/>
      <c r="E40" s="1233" t="s">
        <v>35</v>
      </c>
      <c r="F40" s="1170" t="s">
        <v>36</v>
      </c>
      <c r="J40" s="1254"/>
      <c r="K40" s="1253"/>
      <c r="L40" s="1252"/>
      <c r="M40" s="1251"/>
      <c r="N40" s="1250"/>
      <c r="O40" s="1250"/>
      <c r="P40" s="1250"/>
      <c r="Q40" s="1249"/>
    </row>
    <row r="41" spans="1:17" ht="24" thickBot="1">
      <c r="A41" s="1167"/>
      <c r="B41" s="1199" t="s">
        <v>325</v>
      </c>
      <c r="C41" s="1199" t="s">
        <v>222</v>
      </c>
      <c r="D41" s="1169" t="s">
        <v>3167</v>
      </c>
      <c r="E41" s="1161">
        <v>43927</v>
      </c>
      <c r="F41" s="1161">
        <f>E41+30</f>
        <v>43957</v>
      </c>
      <c r="J41" s="1248"/>
      <c r="K41" s="1247"/>
      <c r="L41" s="1244"/>
      <c r="M41" s="1244"/>
      <c r="N41" s="1246"/>
      <c r="O41" s="1245"/>
      <c r="P41" s="1244"/>
      <c r="Q41" s="1243"/>
    </row>
    <row r="42" spans="1:17" ht="24" thickBot="1">
      <c r="A42" s="1167"/>
      <c r="B42" s="1199" t="s">
        <v>592</v>
      </c>
      <c r="C42" s="1199" t="s">
        <v>224</v>
      </c>
      <c r="D42" s="1166"/>
      <c r="E42" s="1161">
        <f>E41+7</f>
        <v>43934</v>
      </c>
      <c r="F42" s="1161">
        <f>E42+30</f>
        <v>43964</v>
      </c>
      <c r="J42" s="1242"/>
      <c r="K42" s="1242"/>
      <c r="L42" s="1242"/>
      <c r="M42" s="1242"/>
      <c r="N42" s="1241"/>
      <c r="O42" s="1241"/>
      <c r="P42" s="1240"/>
      <c r="Q42" s="1239"/>
    </row>
    <row r="43" spans="1:17" ht="18" thickBot="1">
      <c r="A43" s="1167"/>
      <c r="B43" s="1199" t="s">
        <v>326</v>
      </c>
      <c r="C43" s="1199" t="s">
        <v>232</v>
      </c>
      <c r="D43" s="1166"/>
      <c r="E43" s="1161">
        <f>E42+7</f>
        <v>43941</v>
      </c>
      <c r="F43" s="1161">
        <f>E43+30</f>
        <v>43971</v>
      </c>
    </row>
    <row r="44" spans="1:17" ht="18" thickBot="1">
      <c r="A44" s="1167"/>
      <c r="B44" s="1199" t="s">
        <v>3166</v>
      </c>
      <c r="C44" s="1199" t="s">
        <v>252</v>
      </c>
      <c r="D44" s="1166"/>
      <c r="E44" s="1161">
        <f>E43+7</f>
        <v>43948</v>
      </c>
      <c r="F44" s="1161">
        <f>E44+30</f>
        <v>43978</v>
      </c>
    </row>
    <row r="45" spans="1:17" ht="18" thickBot="1">
      <c r="A45" s="1167"/>
      <c r="B45" s="1199" t="s">
        <v>3165</v>
      </c>
      <c r="C45" s="1199" t="s">
        <v>74</v>
      </c>
      <c r="D45" s="1166"/>
      <c r="E45" s="1161">
        <f>E44+7</f>
        <v>43955</v>
      </c>
      <c r="F45" s="1161">
        <f>E45+30</f>
        <v>43985</v>
      </c>
    </row>
    <row r="46" spans="1:17" s="1168" customFormat="1" ht="17.25">
      <c r="A46" s="1228" t="s">
        <v>250</v>
      </c>
      <c r="B46" s="1228"/>
      <c r="C46" s="1235"/>
      <c r="D46" s="1226"/>
      <c r="E46" s="1226"/>
      <c r="F46" s="1226"/>
      <c r="G46" s="1207"/>
    </row>
    <row r="47" spans="1:17" ht="17.25">
      <c r="A47" s="1160"/>
      <c r="B47" s="1202" t="s">
        <v>31</v>
      </c>
      <c r="C47" s="1202" t="s">
        <v>32</v>
      </c>
      <c r="D47" s="1202" t="s">
        <v>8</v>
      </c>
      <c r="E47" s="1174" t="s">
        <v>3125</v>
      </c>
      <c r="F47" s="1224" t="s">
        <v>3164</v>
      </c>
    </row>
    <row r="48" spans="1:17" ht="18" thickBot="1">
      <c r="A48" s="1160"/>
      <c r="B48" s="1202"/>
      <c r="C48" s="1202"/>
      <c r="D48" s="1202"/>
      <c r="E48" s="1233" t="s">
        <v>35</v>
      </c>
      <c r="F48" s="1170" t="s">
        <v>36</v>
      </c>
    </row>
    <row r="49" spans="1:8" ht="18" thickBot="1">
      <c r="A49" s="1160"/>
      <c r="B49" s="1199" t="s">
        <v>3163</v>
      </c>
      <c r="C49" s="1199" t="s">
        <v>201</v>
      </c>
      <c r="D49" s="1206" t="s">
        <v>123</v>
      </c>
      <c r="E49" s="1191">
        <v>43928</v>
      </c>
      <c r="F49" s="1191">
        <f>E49+10</f>
        <v>43938</v>
      </c>
    </row>
    <row r="50" spans="1:8" ht="18" thickBot="1">
      <c r="A50" s="1160"/>
      <c r="B50" s="1199" t="s">
        <v>263</v>
      </c>
      <c r="C50" s="1199" t="s">
        <v>1660</v>
      </c>
      <c r="D50" s="1232"/>
      <c r="E50" s="1191">
        <f>E49+7</f>
        <v>43935</v>
      </c>
      <c r="F50" s="1162">
        <f>E50+10</f>
        <v>43945</v>
      </c>
    </row>
    <row r="51" spans="1:8" ht="18" thickBot="1">
      <c r="A51" s="1160"/>
      <c r="B51" s="1199" t="s">
        <v>3162</v>
      </c>
      <c r="C51" s="1155" t="s">
        <v>3161</v>
      </c>
      <c r="D51" s="1232"/>
      <c r="E51" s="1191">
        <f>E50+7</f>
        <v>43942</v>
      </c>
      <c r="F51" s="1162">
        <f>E51+10</f>
        <v>43952</v>
      </c>
    </row>
    <row r="52" spans="1:8" ht="18" thickBot="1">
      <c r="A52" s="1160"/>
      <c r="B52" s="1199" t="s">
        <v>3160</v>
      </c>
      <c r="C52" s="1199" t="s">
        <v>3159</v>
      </c>
      <c r="D52" s="1203"/>
      <c r="E52" s="1191">
        <f>E51+7</f>
        <v>43949</v>
      </c>
      <c r="F52" s="1162">
        <f>E52+10</f>
        <v>43959</v>
      </c>
    </row>
    <row r="53" spans="1:8" s="1168" customFormat="1" ht="17.25">
      <c r="A53" s="1228" t="s">
        <v>215</v>
      </c>
      <c r="B53" s="1228"/>
      <c r="C53" s="1235"/>
      <c r="D53" s="1226"/>
      <c r="E53" s="1226"/>
      <c r="F53" s="1234"/>
      <c r="G53" s="1207"/>
    </row>
    <row r="54" spans="1:8" ht="17.25">
      <c r="A54" s="1160"/>
      <c r="B54" s="1202" t="s">
        <v>31</v>
      </c>
      <c r="C54" s="1202" t="s">
        <v>32</v>
      </c>
      <c r="D54" s="1202" t="s">
        <v>8</v>
      </c>
      <c r="E54" s="1174" t="s">
        <v>3125</v>
      </c>
      <c r="F54" s="1224" t="s">
        <v>215</v>
      </c>
    </row>
    <row r="55" spans="1:8" ht="18" thickBot="1">
      <c r="A55" s="1160"/>
      <c r="B55" s="1202"/>
      <c r="C55" s="1202"/>
      <c r="D55" s="1202"/>
      <c r="E55" s="1233" t="s">
        <v>35</v>
      </c>
      <c r="F55" s="1170" t="s">
        <v>36</v>
      </c>
    </row>
    <row r="56" spans="1:8" ht="18" thickBot="1">
      <c r="A56" s="1160"/>
      <c r="B56" s="1199" t="s">
        <v>292</v>
      </c>
      <c r="C56" s="1238" t="s">
        <v>363</v>
      </c>
      <c r="D56" s="1206" t="s">
        <v>92</v>
      </c>
      <c r="E56" s="1191">
        <v>43925</v>
      </c>
      <c r="F56" s="1162">
        <f>E56+10</f>
        <v>43935</v>
      </c>
      <c r="H56" s="1213"/>
    </row>
    <row r="57" spans="1:8" ht="18" thickBot="1">
      <c r="A57" s="1160"/>
      <c r="B57" s="1199" t="s">
        <v>366</v>
      </c>
      <c r="C57" s="1238" t="s">
        <v>365</v>
      </c>
      <c r="D57" s="1232"/>
      <c r="E57" s="1191">
        <f>E56+7</f>
        <v>43932</v>
      </c>
      <c r="F57" s="1162">
        <f>E57+10</f>
        <v>43942</v>
      </c>
      <c r="H57" s="1213"/>
    </row>
    <row r="58" spans="1:8" ht="18" thickBot="1">
      <c r="A58" s="1160"/>
      <c r="B58" s="1199" t="s">
        <v>216</v>
      </c>
      <c r="C58" s="1238" t="s">
        <v>364</v>
      </c>
      <c r="D58" s="1232"/>
      <c r="E58" s="1191">
        <f>E57+7</f>
        <v>43939</v>
      </c>
      <c r="F58" s="1162">
        <f>E58+10</f>
        <v>43949</v>
      </c>
      <c r="H58" s="1213"/>
    </row>
    <row r="59" spans="1:8" ht="18" thickBot="1">
      <c r="A59" s="1160"/>
      <c r="B59" s="1199" t="s">
        <v>649</v>
      </c>
      <c r="C59" s="1238" t="s">
        <v>364</v>
      </c>
      <c r="D59" s="1232"/>
      <c r="E59" s="1191">
        <f>E58+7</f>
        <v>43946</v>
      </c>
      <c r="F59" s="1162">
        <f>E59+10</f>
        <v>43956</v>
      </c>
      <c r="H59" s="1213"/>
    </row>
    <row r="60" spans="1:8" ht="17.25">
      <c r="A60" s="1228" t="s">
        <v>3158</v>
      </c>
      <c r="B60" s="1228"/>
      <c r="C60" s="1235"/>
      <c r="D60" s="1226"/>
      <c r="E60" s="1226"/>
      <c r="F60" s="1226"/>
      <c r="H60" s="1213"/>
    </row>
    <row r="61" spans="1:8" ht="17.25">
      <c r="A61" s="1160"/>
      <c r="B61" s="1202" t="s">
        <v>31</v>
      </c>
      <c r="C61" s="1202" t="s">
        <v>32</v>
      </c>
      <c r="D61" s="1202" t="s">
        <v>8</v>
      </c>
      <c r="E61" s="1174" t="s">
        <v>3125</v>
      </c>
      <c r="F61" s="1224" t="s">
        <v>215</v>
      </c>
      <c r="H61" s="1213"/>
    </row>
    <row r="62" spans="1:8" ht="18" thickBot="1">
      <c r="A62" s="1160"/>
      <c r="B62" s="1202"/>
      <c r="C62" s="1202"/>
      <c r="D62" s="1202"/>
      <c r="E62" s="1233" t="s">
        <v>35</v>
      </c>
      <c r="F62" s="1170" t="s">
        <v>36</v>
      </c>
      <c r="H62" s="1213"/>
    </row>
    <row r="63" spans="1:8" ht="18" thickBot="1">
      <c r="A63" s="1160"/>
      <c r="B63" s="1199" t="s">
        <v>3154</v>
      </c>
      <c r="C63" s="1199" t="s">
        <v>14</v>
      </c>
      <c r="D63" s="1206" t="s">
        <v>157</v>
      </c>
      <c r="E63" s="1191">
        <v>43926</v>
      </c>
      <c r="F63" s="1162">
        <f>E63+10</f>
        <v>43936</v>
      </c>
      <c r="H63" s="1213"/>
    </row>
    <row r="64" spans="1:8" ht="18" thickBot="1">
      <c r="A64" s="1160"/>
      <c r="B64" s="1199" t="s">
        <v>3153</v>
      </c>
      <c r="C64" s="1199" t="s">
        <v>3157</v>
      </c>
      <c r="D64" s="1232"/>
      <c r="E64" s="1191">
        <f>E63+7</f>
        <v>43933</v>
      </c>
      <c r="F64" s="1162">
        <f>E64+10</f>
        <v>43943</v>
      </c>
      <c r="H64" s="1213"/>
    </row>
    <row r="65" spans="1:8" ht="18" thickBot="1">
      <c r="A65" s="1160"/>
      <c r="B65" s="1199" t="s">
        <v>3156</v>
      </c>
      <c r="C65" s="1199" t="s">
        <v>3155</v>
      </c>
      <c r="D65" s="1232"/>
      <c r="E65" s="1191">
        <f>E64+7</f>
        <v>43940</v>
      </c>
      <c r="F65" s="1162">
        <f>E65+10</f>
        <v>43950</v>
      </c>
      <c r="H65" s="1213"/>
    </row>
    <row r="66" spans="1:8" ht="18" thickBot="1">
      <c r="A66" s="1160"/>
      <c r="B66" s="1199" t="s">
        <v>3154</v>
      </c>
      <c r="C66" s="1199" t="s">
        <v>16</v>
      </c>
      <c r="D66" s="1232"/>
      <c r="E66" s="1191">
        <f>E65+7</f>
        <v>43947</v>
      </c>
      <c r="F66" s="1162">
        <f>E66+10</f>
        <v>43957</v>
      </c>
      <c r="H66" s="1213"/>
    </row>
    <row r="67" spans="1:8" ht="18" thickBot="1">
      <c r="A67" s="1160"/>
      <c r="B67" s="1199" t="s">
        <v>3153</v>
      </c>
      <c r="C67" s="1199" t="s">
        <v>206</v>
      </c>
      <c r="D67" s="1232"/>
      <c r="E67" s="1191">
        <f>E66+7</f>
        <v>43954</v>
      </c>
      <c r="F67" s="1162">
        <f>E67+10</f>
        <v>43964</v>
      </c>
      <c r="H67" s="1213"/>
    </row>
    <row r="68" spans="1:8" s="1168" customFormat="1" ht="17.25">
      <c r="A68" s="1228" t="s">
        <v>3152</v>
      </c>
      <c r="B68" s="1228"/>
      <c r="C68" s="1235"/>
      <c r="D68" s="1226"/>
      <c r="E68" s="1226"/>
      <c r="F68" s="1226"/>
      <c r="G68" s="1207"/>
    </row>
    <row r="69" spans="1:8" s="1168" customFormat="1" ht="17.25">
      <c r="A69" s="1237"/>
      <c r="B69" s="1202" t="s">
        <v>31</v>
      </c>
      <c r="C69" s="1202" t="s">
        <v>32</v>
      </c>
      <c r="D69" s="1202" t="s">
        <v>8</v>
      </c>
      <c r="E69" s="1174" t="s">
        <v>3125</v>
      </c>
      <c r="F69" s="1224" t="s">
        <v>2162</v>
      </c>
      <c r="G69" s="1207"/>
    </row>
    <row r="70" spans="1:8" s="1168" customFormat="1" ht="18" thickBot="1">
      <c r="A70" s="1237"/>
      <c r="B70" s="1202"/>
      <c r="C70" s="1202"/>
      <c r="D70" s="1202"/>
      <c r="E70" s="1233" t="s">
        <v>35</v>
      </c>
      <c r="F70" s="1170" t="s">
        <v>36</v>
      </c>
      <c r="G70" s="1207"/>
    </row>
    <row r="71" spans="1:8" s="1168" customFormat="1" ht="18" thickBot="1">
      <c r="A71" s="1237"/>
      <c r="B71" s="1199" t="s">
        <v>356</v>
      </c>
      <c r="C71" s="1199" t="s">
        <v>205</v>
      </c>
      <c r="D71" s="1206" t="s">
        <v>157</v>
      </c>
      <c r="E71" s="1191">
        <v>43922</v>
      </c>
      <c r="F71" s="1162">
        <f>E71+17</f>
        <v>43939</v>
      </c>
      <c r="G71" s="1207"/>
    </row>
    <row r="72" spans="1:8" s="1168" customFormat="1" ht="18" thickBot="1">
      <c r="A72" s="1237"/>
      <c r="B72" s="1199" t="s">
        <v>254</v>
      </c>
      <c r="C72" s="1199" t="s">
        <v>609</v>
      </c>
      <c r="D72" s="1232"/>
      <c r="E72" s="1191">
        <f>E71+7</f>
        <v>43929</v>
      </c>
      <c r="F72" s="1162">
        <f>E72+17</f>
        <v>43946</v>
      </c>
      <c r="G72" s="1207"/>
    </row>
    <row r="73" spans="1:8" ht="18" thickBot="1">
      <c r="A73" s="1160"/>
      <c r="B73" s="1199" t="s">
        <v>354</v>
      </c>
      <c r="C73" s="1199" t="s">
        <v>610</v>
      </c>
      <c r="D73" s="1232"/>
      <c r="E73" s="1191">
        <f>E72+7</f>
        <v>43936</v>
      </c>
      <c r="F73" s="1162">
        <f>E73+17</f>
        <v>43953</v>
      </c>
    </row>
    <row r="74" spans="1:8" ht="18" thickBot="1">
      <c r="A74" s="1167"/>
      <c r="B74" s="1199" t="s">
        <v>355</v>
      </c>
      <c r="C74" s="1199" t="s">
        <v>611</v>
      </c>
      <c r="D74" s="1232"/>
      <c r="E74" s="1191">
        <f>E73+7</f>
        <v>43943</v>
      </c>
      <c r="F74" s="1162">
        <f>E74+17</f>
        <v>43960</v>
      </c>
    </row>
    <row r="75" spans="1:8" ht="18" thickBot="1">
      <c r="A75" s="1167"/>
      <c r="B75" s="1199" t="s">
        <v>356</v>
      </c>
      <c r="C75" s="1199" t="s">
        <v>612</v>
      </c>
      <c r="D75" s="1236"/>
      <c r="E75" s="1191">
        <f>E74+7</f>
        <v>43950</v>
      </c>
      <c r="F75" s="1162">
        <f>E75+17</f>
        <v>43967</v>
      </c>
    </row>
    <row r="76" spans="1:8" s="1168" customFormat="1" ht="17.25">
      <c r="A76" s="1228" t="s">
        <v>3151</v>
      </c>
      <c r="B76" s="1228"/>
      <c r="C76" s="1235"/>
      <c r="D76" s="1226"/>
      <c r="E76" s="1234"/>
      <c r="F76" s="1234"/>
      <c r="G76" s="1207"/>
    </row>
    <row r="77" spans="1:8" ht="17.25">
      <c r="A77" s="1167"/>
      <c r="B77" s="1202" t="s">
        <v>31</v>
      </c>
      <c r="C77" s="1202" t="s">
        <v>32</v>
      </c>
      <c r="D77" s="1202" t="s">
        <v>8</v>
      </c>
      <c r="E77" s="1174" t="s">
        <v>3125</v>
      </c>
      <c r="F77" s="1224" t="s">
        <v>274</v>
      </c>
    </row>
    <row r="78" spans="1:8" ht="18" thickBot="1">
      <c r="A78" s="1167"/>
      <c r="B78" s="1202"/>
      <c r="C78" s="1202"/>
      <c r="D78" s="1202"/>
      <c r="E78" s="1233" t="s">
        <v>35</v>
      </c>
      <c r="F78" s="1170" t="s">
        <v>36</v>
      </c>
    </row>
    <row r="79" spans="1:8" ht="18" thickBot="1">
      <c r="A79" s="1167"/>
      <c r="B79" s="1199" t="s">
        <v>3150</v>
      </c>
      <c r="C79" s="1199" t="s">
        <v>1312</v>
      </c>
      <c r="D79" s="1206" t="s">
        <v>157</v>
      </c>
      <c r="E79" s="1191">
        <v>43926</v>
      </c>
      <c r="F79" s="1162">
        <f>E79+18</f>
        <v>43944</v>
      </c>
    </row>
    <row r="80" spans="1:8" ht="18" thickBot="1">
      <c r="A80" s="1167"/>
      <c r="B80" s="1199" t="s">
        <v>241</v>
      </c>
      <c r="C80" s="1199" t="s">
        <v>3149</v>
      </c>
      <c r="D80" s="1232"/>
      <c r="E80" s="1191">
        <f>E79+7</f>
        <v>43933</v>
      </c>
      <c r="F80" s="1162">
        <f>E80+18</f>
        <v>43951</v>
      </c>
    </row>
    <row r="81" spans="1:10" ht="18" thickBot="1">
      <c r="A81" s="1167"/>
      <c r="B81" s="1199" t="s">
        <v>3148</v>
      </c>
      <c r="C81" s="1199" t="s">
        <v>3147</v>
      </c>
      <c r="D81" s="1232"/>
      <c r="E81" s="1191">
        <f>E80+7</f>
        <v>43940</v>
      </c>
      <c r="F81" s="1162">
        <f>E81+18</f>
        <v>43958</v>
      </c>
    </row>
    <row r="82" spans="1:10" ht="18" thickBot="1">
      <c r="A82" s="1167"/>
      <c r="B82" s="1199" t="s">
        <v>3146</v>
      </c>
      <c r="C82" s="1199" t="s">
        <v>3145</v>
      </c>
      <c r="D82" s="1232"/>
      <c r="E82" s="1191">
        <f>E81+7</f>
        <v>43947</v>
      </c>
      <c r="F82" s="1162">
        <f>E82+18</f>
        <v>43965</v>
      </c>
    </row>
    <row r="83" spans="1:10" s="1229" customFormat="1" ht="16.5">
      <c r="A83" s="1190" t="s">
        <v>126</v>
      </c>
      <c r="B83" s="1231"/>
      <c r="C83" s="1231"/>
      <c r="D83" s="1190"/>
      <c r="E83" s="1190"/>
      <c r="F83" s="1190"/>
      <c r="G83" s="1230"/>
    </row>
    <row r="84" spans="1:10" s="1168" customFormat="1" ht="17.25">
      <c r="A84" s="1228" t="s">
        <v>127</v>
      </c>
      <c r="B84" s="1228"/>
      <c r="C84" s="1227"/>
      <c r="D84" s="1226"/>
      <c r="E84" s="1226"/>
      <c r="F84" s="1225"/>
    </row>
    <row r="85" spans="1:10" ht="17.25">
      <c r="A85" s="1167"/>
      <c r="B85" s="1202" t="s">
        <v>31</v>
      </c>
      <c r="C85" s="1202" t="s">
        <v>32</v>
      </c>
      <c r="D85" s="1202" t="s">
        <v>8</v>
      </c>
      <c r="E85" s="1174" t="s">
        <v>3125</v>
      </c>
      <c r="F85" s="1224" t="s">
        <v>128</v>
      </c>
      <c r="G85" s="1184"/>
    </row>
    <row r="86" spans="1:10" ht="18" thickBot="1">
      <c r="A86" s="1167"/>
      <c r="B86" s="1202"/>
      <c r="C86" s="1206"/>
      <c r="D86" s="1206"/>
      <c r="E86" s="1174" t="s">
        <v>35</v>
      </c>
      <c r="F86" s="1224" t="s">
        <v>36</v>
      </c>
    </row>
    <row r="87" spans="1:10" ht="18" thickBot="1">
      <c r="A87" s="1167"/>
      <c r="B87" s="1199" t="s">
        <v>339</v>
      </c>
      <c r="C87" s="1199" t="s">
        <v>3144</v>
      </c>
      <c r="D87" s="1223" t="s">
        <v>157</v>
      </c>
      <c r="E87" s="1191">
        <v>43926</v>
      </c>
      <c r="F87" s="1161">
        <f>E87+25</f>
        <v>43951</v>
      </c>
    </row>
    <row r="88" spans="1:10" ht="18" thickBot="1">
      <c r="A88" s="1167"/>
      <c r="B88" s="1199" t="s">
        <v>494</v>
      </c>
      <c r="C88" s="1199" t="s">
        <v>1183</v>
      </c>
      <c r="D88" s="1222"/>
      <c r="E88" s="1191">
        <f>E87+7</f>
        <v>43933</v>
      </c>
      <c r="F88" s="1161">
        <f>E88+25</f>
        <v>43958</v>
      </c>
    </row>
    <row r="89" spans="1:10" ht="18" thickBot="1">
      <c r="A89" s="1167"/>
      <c r="B89" s="1199" t="s">
        <v>342</v>
      </c>
      <c r="C89" s="1199" t="s">
        <v>1183</v>
      </c>
      <c r="D89" s="1222"/>
      <c r="E89" s="1191">
        <f>E88+7</f>
        <v>43940</v>
      </c>
      <c r="F89" s="1161">
        <f>E89+25</f>
        <v>43965</v>
      </c>
    </row>
    <row r="90" spans="1:10" ht="18" thickBot="1">
      <c r="A90" s="1167"/>
      <c r="B90" s="1199" t="s">
        <v>1186</v>
      </c>
      <c r="C90" s="1199" t="s">
        <v>3143</v>
      </c>
      <c r="D90" s="1222"/>
      <c r="E90" s="1191">
        <f>E89+7</f>
        <v>43947</v>
      </c>
      <c r="F90" s="1161">
        <f>E90+25</f>
        <v>43972</v>
      </c>
    </row>
    <row r="91" spans="1:10" ht="18" thickBot="1">
      <c r="A91" s="1167"/>
      <c r="B91" s="1199" t="s">
        <v>3142</v>
      </c>
      <c r="C91" s="1199" t="s">
        <v>7</v>
      </c>
      <c r="D91" s="1221"/>
      <c r="E91" s="1191">
        <f>E90+7</f>
        <v>43954</v>
      </c>
      <c r="F91" s="1161">
        <f>E91+25</f>
        <v>43979</v>
      </c>
    </row>
    <row r="92" spans="1:10" s="1197" customFormat="1" ht="16.5">
      <c r="A92" s="1190" t="s">
        <v>266</v>
      </c>
      <c r="B92" s="1190"/>
      <c r="C92" s="1190"/>
      <c r="D92" s="1190"/>
      <c r="E92" s="1190"/>
      <c r="F92" s="1190"/>
      <c r="G92" s="1195"/>
    </row>
    <row r="93" spans="1:10" s="1168" customFormat="1" ht="17.25">
      <c r="A93" s="1212" t="s">
        <v>271</v>
      </c>
      <c r="B93" s="1210"/>
      <c r="C93" s="1210"/>
      <c r="D93" s="1209"/>
      <c r="E93" s="1190"/>
      <c r="F93" s="1190"/>
      <c r="G93" s="1207"/>
    </row>
    <row r="94" spans="1:10" ht="18" thickBot="1">
      <c r="A94" s="1160"/>
      <c r="B94" s="1202" t="s">
        <v>31</v>
      </c>
      <c r="C94" s="1202" t="s">
        <v>32</v>
      </c>
      <c r="D94" s="1202" t="s">
        <v>8</v>
      </c>
      <c r="E94" s="1205" t="s">
        <v>3125</v>
      </c>
      <c r="F94" s="1204" t="s">
        <v>271</v>
      </c>
    </row>
    <row r="95" spans="1:10" ht="17.25">
      <c r="A95" s="1160"/>
      <c r="B95" s="1202"/>
      <c r="C95" s="1202"/>
      <c r="D95" s="1202"/>
      <c r="E95" s="1201" t="s">
        <v>35</v>
      </c>
      <c r="F95" s="1162" t="s">
        <v>36</v>
      </c>
      <c r="J95" s="1219"/>
    </row>
    <row r="96" spans="1:10" ht="18" thickBot="1">
      <c r="A96" s="1160"/>
      <c r="B96" s="1193" t="s">
        <v>3141</v>
      </c>
      <c r="C96" s="1193" t="s">
        <v>3137</v>
      </c>
      <c r="D96" s="1220" t="s">
        <v>111</v>
      </c>
      <c r="E96" s="1191">
        <v>43926</v>
      </c>
      <c r="F96" s="1162">
        <f>E96+2</f>
        <v>43928</v>
      </c>
      <c r="J96" s="1218"/>
    </row>
    <row r="97" spans="1:10" ht="17.25">
      <c r="A97" s="1160"/>
      <c r="B97" s="1193" t="s">
        <v>3141</v>
      </c>
      <c r="C97" s="1193" t="s">
        <v>434</v>
      </c>
      <c r="D97" s="1217"/>
      <c r="E97" s="1191">
        <f>E96+7</f>
        <v>43933</v>
      </c>
      <c r="F97" s="1162">
        <f>E97+2</f>
        <v>43935</v>
      </c>
      <c r="J97" s="1219"/>
    </row>
    <row r="98" spans="1:10" ht="18" thickBot="1">
      <c r="A98" s="1160"/>
      <c r="B98" s="1193" t="s">
        <v>3141</v>
      </c>
      <c r="C98" s="1193" t="s">
        <v>435</v>
      </c>
      <c r="D98" s="1217"/>
      <c r="E98" s="1191">
        <f>E97+7</f>
        <v>43940</v>
      </c>
      <c r="F98" s="1162">
        <f>E98+2</f>
        <v>43942</v>
      </c>
      <c r="J98" s="1218"/>
    </row>
    <row r="99" spans="1:10" ht="17.25">
      <c r="B99" s="1193" t="s">
        <v>3141</v>
      </c>
      <c r="C99" s="1193" t="s">
        <v>485</v>
      </c>
      <c r="D99" s="1217"/>
      <c r="E99" s="1191">
        <f>E98+7</f>
        <v>43947</v>
      </c>
      <c r="F99" s="1162">
        <f>E99+2</f>
        <v>43949</v>
      </c>
      <c r="J99" s="1216"/>
    </row>
    <row r="100" spans="1:10" s="1168" customFormat="1" ht="18" thickBot="1">
      <c r="A100" s="1212" t="s">
        <v>272</v>
      </c>
      <c r="B100" s="1210"/>
      <c r="C100" s="1210"/>
      <c r="D100" s="1209"/>
      <c r="E100" s="1208"/>
      <c r="F100" s="1208"/>
      <c r="G100" s="1207"/>
      <c r="J100" s="1215"/>
    </row>
    <row r="101" spans="1:10" ht="17.25">
      <c r="A101" s="1160"/>
      <c r="B101" s="1202" t="s">
        <v>31</v>
      </c>
      <c r="C101" s="1202" t="s">
        <v>32</v>
      </c>
      <c r="D101" s="1202" t="s">
        <v>8</v>
      </c>
      <c r="E101" s="1205" t="s">
        <v>3125</v>
      </c>
      <c r="F101" s="1204" t="s">
        <v>272</v>
      </c>
    </row>
    <row r="102" spans="1:10" ht="18" thickBot="1">
      <c r="A102" s="1160"/>
      <c r="B102" s="1202"/>
      <c r="C102" s="1202"/>
      <c r="D102" s="1202"/>
      <c r="E102" s="1201" t="s">
        <v>35</v>
      </c>
      <c r="F102" s="1162" t="s">
        <v>36</v>
      </c>
    </row>
    <row r="103" spans="1:10" ht="18" thickBot="1">
      <c r="A103" s="1160"/>
      <c r="B103" s="1193" t="s">
        <v>3140</v>
      </c>
      <c r="C103" s="1199" t="s">
        <v>3137</v>
      </c>
      <c r="D103" s="1214" t="s">
        <v>111</v>
      </c>
      <c r="E103" s="1191">
        <v>43925</v>
      </c>
      <c r="F103" s="1191">
        <f>E103+2</f>
        <v>43927</v>
      </c>
    </row>
    <row r="104" spans="1:10" ht="18" thickBot="1">
      <c r="A104" s="1160"/>
      <c r="B104" s="1193" t="s">
        <v>3140</v>
      </c>
      <c r="C104" s="1199" t="s">
        <v>434</v>
      </c>
      <c r="D104" s="1214"/>
      <c r="E104" s="1191">
        <f>E103+7</f>
        <v>43932</v>
      </c>
      <c r="F104" s="1191">
        <f>E104+2</f>
        <v>43934</v>
      </c>
    </row>
    <row r="105" spans="1:10" ht="18" thickBot="1">
      <c r="A105" s="1160"/>
      <c r="B105" s="1193" t="s">
        <v>3140</v>
      </c>
      <c r="C105" s="1199" t="s">
        <v>435</v>
      </c>
      <c r="D105" s="1214"/>
      <c r="E105" s="1191">
        <f>E104+7</f>
        <v>43939</v>
      </c>
      <c r="F105" s="1191">
        <f>E105+2</f>
        <v>43941</v>
      </c>
    </row>
    <row r="106" spans="1:10" ht="18" thickBot="1">
      <c r="A106" s="1160"/>
      <c r="B106" s="1193" t="s">
        <v>3140</v>
      </c>
      <c r="C106" s="1199" t="s">
        <v>485</v>
      </c>
      <c r="D106" s="1214"/>
      <c r="E106" s="1191">
        <f>E105+7</f>
        <v>43946</v>
      </c>
      <c r="F106" s="1191">
        <f>E106+2</f>
        <v>43948</v>
      </c>
    </row>
    <row r="107" spans="1:10" ht="17.25">
      <c r="A107" s="1160"/>
      <c r="B107" s="1213"/>
      <c r="C107" s="1159"/>
      <c r="E107" s="1157"/>
      <c r="F107" s="1157"/>
    </row>
    <row r="108" spans="1:10" ht="17.25">
      <c r="A108" s="1212" t="s">
        <v>1677</v>
      </c>
      <c r="B108" s="1211"/>
      <c r="C108" s="1210"/>
      <c r="D108" s="1209"/>
      <c r="E108" s="1208"/>
      <c r="F108" s="1208"/>
      <c r="G108" s="1207"/>
    </row>
    <row r="109" spans="1:10" ht="17.25">
      <c r="A109" s="1160"/>
      <c r="B109" s="1202" t="s">
        <v>31</v>
      </c>
      <c r="C109" s="1206" t="s">
        <v>32</v>
      </c>
      <c r="D109" s="1202" t="s">
        <v>8</v>
      </c>
      <c r="E109" s="1205" t="s">
        <v>3125</v>
      </c>
      <c r="F109" s="1204" t="s">
        <v>1677</v>
      </c>
    </row>
    <row r="110" spans="1:10" ht="18" thickBot="1">
      <c r="A110" s="1160"/>
      <c r="B110" s="1202"/>
      <c r="C110" s="1203"/>
      <c r="D110" s="1202"/>
      <c r="E110" s="1201" t="s">
        <v>35</v>
      </c>
      <c r="F110" s="1162" t="s">
        <v>36</v>
      </c>
    </row>
    <row r="111" spans="1:10" ht="18" thickBot="1">
      <c r="A111" s="1160"/>
      <c r="B111" s="1199" t="s">
        <v>2449</v>
      </c>
      <c r="C111" s="1199" t="s">
        <v>3139</v>
      </c>
      <c r="D111" s="1200" t="s">
        <v>225</v>
      </c>
      <c r="E111" s="1191">
        <v>43926</v>
      </c>
      <c r="F111" s="1191">
        <f>E111+7</f>
        <v>43933</v>
      </c>
    </row>
    <row r="112" spans="1:10" ht="18" thickBot="1">
      <c r="A112" s="1160"/>
      <c r="B112" s="1199" t="s">
        <v>3138</v>
      </c>
      <c r="C112" s="1199" t="s">
        <v>2452</v>
      </c>
      <c r="D112" s="1198"/>
      <c r="E112" s="1191">
        <f>E111+7</f>
        <v>43933</v>
      </c>
      <c r="F112" s="1191">
        <f>E112+7</f>
        <v>43940</v>
      </c>
    </row>
    <row r="113" spans="1:7" ht="18" thickBot="1">
      <c r="A113" s="1160"/>
      <c r="B113" s="1199" t="s">
        <v>2451</v>
      </c>
      <c r="C113" s="1199" t="s">
        <v>2450</v>
      </c>
      <c r="D113" s="1198"/>
      <c r="E113" s="1191">
        <f>E112+7</f>
        <v>43940</v>
      </c>
      <c r="F113" s="1191">
        <f>E113+7</f>
        <v>43947</v>
      </c>
    </row>
    <row r="114" spans="1:7" ht="18" thickBot="1">
      <c r="A114" s="1160"/>
      <c r="B114" s="1199" t="s">
        <v>2449</v>
      </c>
      <c r="C114" s="1199" t="s">
        <v>2448</v>
      </c>
      <c r="D114" s="1198"/>
      <c r="E114" s="1191">
        <f>E113+7</f>
        <v>43947</v>
      </c>
      <c r="F114" s="1191">
        <f>E114+7</f>
        <v>43954</v>
      </c>
    </row>
    <row r="115" spans="1:7" s="1197" customFormat="1" ht="17.25">
      <c r="A115" s="1190" t="s">
        <v>134</v>
      </c>
      <c r="B115" s="1190"/>
      <c r="C115" s="1190"/>
      <c r="D115" s="1190"/>
      <c r="E115" s="1190"/>
      <c r="F115" s="1196"/>
      <c r="G115" s="1195"/>
    </row>
    <row r="116" spans="1:7" s="1194" customFormat="1" ht="17.25">
      <c r="A116" s="1190" t="s">
        <v>147</v>
      </c>
      <c r="B116" s="1190"/>
      <c r="C116" s="1190"/>
      <c r="D116" s="1190"/>
      <c r="E116" s="1190"/>
      <c r="F116" s="1196"/>
      <c r="G116" s="1195"/>
    </row>
    <row r="117" spans="1:7" ht="17.25">
      <c r="A117" s="1167"/>
      <c r="B117" s="1188" t="s">
        <v>31</v>
      </c>
      <c r="C117" s="1188" t="s">
        <v>32</v>
      </c>
      <c r="D117" s="1187" t="s">
        <v>8</v>
      </c>
      <c r="E117" s="1174" t="s">
        <v>3125</v>
      </c>
      <c r="F117" s="1170" t="s">
        <v>147</v>
      </c>
      <c r="G117" s="1184"/>
    </row>
    <row r="118" spans="1:7" ht="17.25">
      <c r="A118" s="1167"/>
      <c r="B118" s="1186"/>
      <c r="C118" s="1186"/>
      <c r="D118" s="1185"/>
      <c r="E118" s="1170" t="s">
        <v>35</v>
      </c>
      <c r="F118" s="1170" t="s">
        <v>36</v>
      </c>
    </row>
    <row r="119" spans="1:7" ht="17.25">
      <c r="A119" s="1167"/>
      <c r="B119" s="1193" t="s">
        <v>3133</v>
      </c>
      <c r="C119" s="1193" t="s">
        <v>3137</v>
      </c>
      <c r="D119" s="1187" t="s">
        <v>3136</v>
      </c>
      <c r="E119" s="1191">
        <v>43924</v>
      </c>
      <c r="F119" s="1178">
        <f>E119+40</f>
        <v>43964</v>
      </c>
    </row>
    <row r="120" spans="1:7" ht="17.25">
      <c r="A120" s="1167"/>
      <c r="B120" s="1193" t="s">
        <v>3133</v>
      </c>
      <c r="C120" s="1193" t="s">
        <v>3135</v>
      </c>
      <c r="D120" s="1192"/>
      <c r="E120" s="1191">
        <f>E119+7</f>
        <v>43931</v>
      </c>
      <c r="F120" s="1178">
        <f>E120+40</f>
        <v>43971</v>
      </c>
    </row>
    <row r="121" spans="1:7" ht="17.25">
      <c r="A121" s="1167"/>
      <c r="B121" s="1193" t="s">
        <v>3133</v>
      </c>
      <c r="C121" s="1193" t="s">
        <v>3134</v>
      </c>
      <c r="D121" s="1192"/>
      <c r="E121" s="1191">
        <f>E120+7</f>
        <v>43938</v>
      </c>
      <c r="F121" s="1178">
        <f>E121+40</f>
        <v>43978</v>
      </c>
    </row>
    <row r="122" spans="1:7" ht="17.25">
      <c r="A122" s="1167"/>
      <c r="B122" s="1193" t="s">
        <v>3133</v>
      </c>
      <c r="C122" s="1193" t="s">
        <v>3132</v>
      </c>
      <c r="D122" s="1192"/>
      <c r="E122" s="1191">
        <f>E121+7</f>
        <v>43945</v>
      </c>
      <c r="F122" s="1178">
        <f>E122+40</f>
        <v>43985</v>
      </c>
    </row>
    <row r="123" spans="1:7" ht="17.25">
      <c r="A123" s="1190" t="s">
        <v>139</v>
      </c>
      <c r="B123" s="1190"/>
      <c r="C123" s="1190"/>
      <c r="D123" s="1190"/>
      <c r="E123" s="1190"/>
      <c r="F123" s="1189"/>
    </row>
    <row r="124" spans="1:7" s="1168" customFormat="1" ht="17.25">
      <c r="A124" s="1167"/>
      <c r="B124" s="1188" t="s">
        <v>31</v>
      </c>
      <c r="C124" s="1188" t="s">
        <v>32</v>
      </c>
      <c r="D124" s="1187" t="s">
        <v>8</v>
      </c>
      <c r="E124" s="1174" t="s">
        <v>3125</v>
      </c>
      <c r="F124" s="1170" t="s">
        <v>139</v>
      </c>
    </row>
    <row r="125" spans="1:7" ht="18" thickBot="1">
      <c r="A125" s="1167"/>
      <c r="B125" s="1186"/>
      <c r="C125" s="1186"/>
      <c r="D125" s="1185"/>
      <c r="E125" s="1170" t="s">
        <v>35</v>
      </c>
      <c r="F125" s="1170" t="s">
        <v>36</v>
      </c>
      <c r="G125" s="1184"/>
    </row>
    <row r="126" spans="1:7" ht="17.25" customHeight="1" thickBot="1">
      <c r="A126" s="1167"/>
      <c r="B126" s="1165" t="s">
        <v>3128</v>
      </c>
      <c r="C126" s="1165" t="s">
        <v>3131</v>
      </c>
      <c r="D126" s="1183" t="s">
        <v>2704</v>
      </c>
      <c r="E126" s="1161">
        <v>43925</v>
      </c>
      <c r="F126" s="1178">
        <f>E126+40</f>
        <v>43965</v>
      </c>
    </row>
    <row r="127" spans="1:7" ht="18" thickBot="1">
      <c r="A127" s="1167"/>
      <c r="B127" s="1165" t="s">
        <v>3128</v>
      </c>
      <c r="C127" s="1165" t="s">
        <v>3130</v>
      </c>
      <c r="D127" s="1182"/>
      <c r="E127" s="1161">
        <f>E126+7</f>
        <v>43932</v>
      </c>
      <c r="F127" s="1178">
        <f>E127+40</f>
        <v>43972</v>
      </c>
    </row>
    <row r="128" spans="1:7" ht="18" thickBot="1">
      <c r="A128" s="1167"/>
      <c r="B128" s="1165" t="s">
        <v>3128</v>
      </c>
      <c r="C128" s="1165" t="s">
        <v>3129</v>
      </c>
      <c r="D128" s="1182"/>
      <c r="E128" s="1161">
        <f>E127+7</f>
        <v>43939</v>
      </c>
      <c r="F128" s="1178">
        <f>E128+40</f>
        <v>43979</v>
      </c>
    </row>
    <row r="129" spans="1:7" ht="18" thickBot="1">
      <c r="A129" s="1167"/>
      <c r="B129" s="1165" t="s">
        <v>3128</v>
      </c>
      <c r="C129" s="1165" t="s">
        <v>3127</v>
      </c>
      <c r="D129" s="1182"/>
      <c r="E129" s="1161">
        <f>E128+7</f>
        <v>43946</v>
      </c>
      <c r="F129" s="1178">
        <f>E129+40</f>
        <v>43986</v>
      </c>
    </row>
    <row r="130" spans="1:7" ht="17.25">
      <c r="A130" s="1167"/>
      <c r="B130" s="1181"/>
      <c r="C130" s="1180"/>
      <c r="D130" s="1179"/>
      <c r="E130" s="1161"/>
      <c r="F130" s="1178"/>
    </row>
    <row r="131" spans="1:7" ht="16.5">
      <c r="A131" s="1177" t="s">
        <v>153</v>
      </c>
      <c r="B131" s="1177"/>
      <c r="C131" s="1177"/>
      <c r="D131" s="1177"/>
      <c r="E131" s="1177"/>
      <c r="F131" s="1177"/>
      <c r="G131" s="1175"/>
    </row>
    <row r="132" spans="1:7" ht="12.75" customHeight="1">
      <c r="A132" s="1176" t="s">
        <v>3126</v>
      </c>
      <c r="B132" s="1176"/>
      <c r="C132" s="1176"/>
      <c r="D132" s="1176"/>
      <c r="E132" s="1176"/>
      <c r="F132" s="1176"/>
      <c r="G132" s="1175"/>
    </row>
    <row r="133" spans="1:7" ht="17.25" hidden="1">
      <c r="A133" s="1167"/>
      <c r="B133" s="1172" t="s">
        <v>31</v>
      </c>
      <c r="C133" s="1172" t="s">
        <v>32</v>
      </c>
      <c r="D133" s="1171" t="s">
        <v>8</v>
      </c>
      <c r="E133" s="1174" t="s">
        <v>3125</v>
      </c>
      <c r="F133" s="1173" t="s">
        <v>156</v>
      </c>
    </row>
    <row r="134" spans="1:7" ht="18" thickBot="1">
      <c r="A134" s="1167"/>
      <c r="B134" s="1172"/>
      <c r="C134" s="1172"/>
      <c r="D134" s="1171"/>
      <c r="E134" s="1170" t="s">
        <v>35</v>
      </c>
      <c r="F134" s="1170" t="s">
        <v>3124</v>
      </c>
      <c r="G134" s="1170" t="s">
        <v>3123</v>
      </c>
    </row>
    <row r="135" spans="1:7" ht="18" thickBot="1">
      <c r="A135" s="1167"/>
      <c r="B135" s="1165" t="s">
        <v>3121</v>
      </c>
      <c r="C135" s="1164" t="s">
        <v>1090</v>
      </c>
      <c r="D135" s="1169" t="s">
        <v>2704</v>
      </c>
      <c r="E135" s="1161">
        <v>43925</v>
      </c>
      <c r="F135" s="1162">
        <f>E135+20</f>
        <v>43945</v>
      </c>
      <c r="G135" s="1161">
        <v>43557</v>
      </c>
    </row>
    <row r="136" spans="1:7" s="1168" customFormat="1" ht="18" thickBot="1">
      <c r="A136" s="1167"/>
      <c r="B136" s="1165" t="s">
        <v>3121</v>
      </c>
      <c r="C136" s="1164" t="s">
        <v>2944</v>
      </c>
      <c r="D136" s="1166"/>
      <c r="E136" s="1161">
        <f>E135+7</f>
        <v>43932</v>
      </c>
      <c r="F136" s="1162">
        <f>E136+20</f>
        <v>43952</v>
      </c>
      <c r="G136" s="1161">
        <f>G135+7</f>
        <v>43564</v>
      </c>
    </row>
    <row r="137" spans="1:7" ht="18" thickBot="1">
      <c r="A137" s="1167"/>
      <c r="B137" s="1165" t="s">
        <v>3121</v>
      </c>
      <c r="C137" s="1164" t="s">
        <v>3122</v>
      </c>
      <c r="D137" s="1166"/>
      <c r="E137" s="1161">
        <f>E136+7</f>
        <v>43939</v>
      </c>
      <c r="F137" s="1162">
        <f>E137+20</f>
        <v>43959</v>
      </c>
      <c r="G137" s="1161">
        <f>G136+7</f>
        <v>43571</v>
      </c>
    </row>
    <row r="138" spans="1:7" ht="18" thickBot="1">
      <c r="B138" s="1165" t="s">
        <v>3121</v>
      </c>
      <c r="C138" s="1164" t="s">
        <v>2946</v>
      </c>
      <c r="D138" s="1163"/>
      <c r="E138" s="1161">
        <f>E137+7</f>
        <v>43946</v>
      </c>
      <c r="F138" s="1162">
        <f>E138+20</f>
        <v>43966</v>
      </c>
      <c r="G138" s="1161">
        <f>G137+7</f>
        <v>43578</v>
      </c>
    </row>
    <row r="139" spans="1:7">
      <c r="B139" s="1154"/>
      <c r="C139" s="1154"/>
      <c r="E139" s="1154"/>
      <c r="F139" s="1154"/>
    </row>
    <row r="140" spans="1:7">
      <c r="B140" s="1154"/>
      <c r="C140" s="1154"/>
      <c r="E140" s="1154"/>
      <c r="F140" s="1154"/>
    </row>
    <row r="141" spans="1:7">
      <c r="B141" s="1154"/>
      <c r="C141" s="1154"/>
      <c r="E141" s="1154"/>
      <c r="F141" s="1154"/>
    </row>
    <row r="142" spans="1:7">
      <c r="B142" s="1154"/>
      <c r="C142" s="1154"/>
      <c r="E142" s="1154"/>
      <c r="F142" s="1154"/>
    </row>
    <row r="143" spans="1:7" ht="17.25">
      <c r="A143" s="1160"/>
      <c r="B143" s="1154"/>
      <c r="C143" s="1154"/>
      <c r="E143" s="1154"/>
      <c r="F143" s="1154"/>
    </row>
    <row r="144" spans="1:7">
      <c r="B144" s="1154"/>
      <c r="C144" s="1154"/>
      <c r="E144" s="1154"/>
      <c r="F144" s="1154"/>
    </row>
    <row r="145" spans="2:6" s="1154" customFormat="1"/>
    <row r="146" spans="2:6" s="1154" customFormat="1"/>
    <row r="147" spans="2:6" s="1154" customFormat="1"/>
    <row r="148" spans="2:6" s="1154" customFormat="1"/>
    <row r="149" spans="2:6" s="1154" customFormat="1"/>
    <row r="150" spans="2:6" s="1154" customFormat="1" ht="17.25">
      <c r="B150" s="1159"/>
      <c r="C150" s="1159"/>
      <c r="D150" s="1158"/>
      <c r="E150" s="1157"/>
      <c r="F150" s="1157"/>
    </row>
  </sheetData>
  <mergeCells count="96">
    <mergeCell ref="D8:D12"/>
    <mergeCell ref="Q33:Q40"/>
    <mergeCell ref="I15:M20"/>
    <mergeCell ref="K33:K36"/>
    <mergeCell ref="L33:L34"/>
    <mergeCell ref="M33:M36"/>
    <mergeCell ref="N35:N36"/>
    <mergeCell ref="O35:O36"/>
    <mergeCell ref="P35:P36"/>
    <mergeCell ref="N33:P33"/>
    <mergeCell ref="N34:P34"/>
    <mergeCell ref="D126:D129"/>
    <mergeCell ref="D133:D134"/>
    <mergeCell ref="D135:D138"/>
    <mergeCell ref="J33:J36"/>
    <mergeCell ref="J95:J96"/>
    <mergeCell ref="J97:J98"/>
    <mergeCell ref="D103:D106"/>
    <mergeCell ref="D109:D110"/>
    <mergeCell ref="D111:D114"/>
    <mergeCell ref="D77:D78"/>
    <mergeCell ref="D117:D118"/>
    <mergeCell ref="D119:D122"/>
    <mergeCell ref="D124:D125"/>
    <mergeCell ref="D79:D82"/>
    <mergeCell ref="D85:D86"/>
    <mergeCell ref="D87:D91"/>
    <mergeCell ref="D94:D95"/>
    <mergeCell ref="D96:D99"/>
    <mergeCell ref="D101:D102"/>
    <mergeCell ref="C133:C134"/>
    <mergeCell ref="D6:D7"/>
    <mergeCell ref="D14:D15"/>
    <mergeCell ref="D16:D19"/>
    <mergeCell ref="D23:D24"/>
    <mergeCell ref="D25:D29"/>
    <mergeCell ref="D34:D37"/>
    <mergeCell ref="D39:D40"/>
    <mergeCell ref="C77:C78"/>
    <mergeCell ref="D56:D59"/>
    <mergeCell ref="C101:C102"/>
    <mergeCell ref="C109:C110"/>
    <mergeCell ref="C117:C118"/>
    <mergeCell ref="B124:B125"/>
    <mergeCell ref="B94:B95"/>
    <mergeCell ref="C124:C125"/>
    <mergeCell ref="B133:B134"/>
    <mergeCell ref="C6:C7"/>
    <mergeCell ref="C14:C15"/>
    <mergeCell ref="C23:C24"/>
    <mergeCell ref="C32:C33"/>
    <mergeCell ref="C39:C40"/>
    <mergeCell ref="C47:C48"/>
    <mergeCell ref="C61:C62"/>
    <mergeCell ref="C69:C70"/>
    <mergeCell ref="B101:B102"/>
    <mergeCell ref="A84:B84"/>
    <mergeCell ref="B109:B110"/>
    <mergeCell ref="B117:B118"/>
    <mergeCell ref="A132:F132"/>
    <mergeCell ref="A131:F131"/>
    <mergeCell ref="B69:B70"/>
    <mergeCell ref="B77:B78"/>
    <mergeCell ref="B85:B86"/>
    <mergeCell ref="C85:C86"/>
    <mergeCell ref="C94:C95"/>
    <mergeCell ref="B23:B24"/>
    <mergeCell ref="B32:B33"/>
    <mergeCell ref="B39:B40"/>
    <mergeCell ref="A38:F38"/>
    <mergeCell ref="A68:B68"/>
    <mergeCell ref="A76:B76"/>
    <mergeCell ref="D61:D62"/>
    <mergeCell ref="D63:D67"/>
    <mergeCell ref="D69:D70"/>
    <mergeCell ref="D71:D74"/>
    <mergeCell ref="B61:B62"/>
    <mergeCell ref="A1:F1"/>
    <mergeCell ref="B2:E2"/>
    <mergeCell ref="B3:F3"/>
    <mergeCell ref="A4:B4"/>
    <mergeCell ref="A5:B5"/>
    <mergeCell ref="A13:B13"/>
    <mergeCell ref="A60:B60"/>
    <mergeCell ref="B6:B7"/>
    <mergeCell ref="B14:B15"/>
    <mergeCell ref="B47:B48"/>
    <mergeCell ref="B54:B55"/>
    <mergeCell ref="C54:C55"/>
    <mergeCell ref="D32:D33"/>
    <mergeCell ref="D41:D45"/>
    <mergeCell ref="D47:D48"/>
    <mergeCell ref="D49:D52"/>
    <mergeCell ref="D54:D55"/>
    <mergeCell ref="A46:B46"/>
    <mergeCell ref="A53:B53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2020-03-31T03:07:22Z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